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/>
  <mc:AlternateContent xmlns:mc="http://schemas.openxmlformats.org/markup-compatibility/2006">
    <mc:Choice Requires="x15">
      <x15ac:absPath xmlns:x15ac="http://schemas.microsoft.com/office/spreadsheetml/2010/11/ac" url="C:\Users\50683\Dropbox\PRO RODEO ORG\2019\FECHA #8 FINAL\"/>
    </mc:Choice>
  </mc:AlternateContent>
  <xr:revisionPtr revIDLastSave="0" documentId="13_ncr:1_{A919053F-461B-47C3-AF77-C423E1FEAB10}" xr6:coauthVersionLast="43" xr6:coauthVersionMax="43" xr10:uidLastSave="{00000000-0000-0000-0000-000000000000}"/>
  <bookViews>
    <workbookView xWindow="-110" yWindow="-110" windowWidth="19420" windowHeight="10420" tabRatio="929" firstSheet="7" activeTab="13" xr2:uid="{00000000-000D-0000-FFFF-FFFF00000000}"/>
  </bookViews>
  <sheets>
    <sheet name="Cutting Abierto" sheetId="10" r:id="rId1"/>
    <sheet name="Cutting Jovenes" sheetId="14" r:id="rId2"/>
    <sheet name="Cutting Amateur" sheetId="11" r:id="rId3"/>
    <sheet name="Ranch Sorting" sheetId="9" r:id="rId4"/>
    <sheet name="Team Penning Abierto" sheetId="4" r:id="rId5"/>
    <sheet name="One Penning" sheetId="1" r:id="rId6"/>
    <sheet name="Breakaway" sheetId="2" r:id="rId7"/>
    <sheet name="Lazo Becerro Abierto" sheetId="5" r:id="rId8"/>
    <sheet name="Lazo Doble Amateur" sheetId="22" r:id="rId9"/>
    <sheet name="Lazo Doble Abierto" sheetId="7" r:id="rId10"/>
    <sheet name="Barriles Juniors" sheetId="8" r:id="rId11"/>
    <sheet name="Barriles Juvenil" sheetId="13" r:id="rId12"/>
    <sheet name="Barriles Abierto" sheetId="6" r:id="rId13"/>
    <sheet name="LISTADO DE PARTICIPANTES" sheetId="19" r:id="rId14"/>
  </sheets>
  <definedNames>
    <definedName name="_xlnm._FilterDatabase" localSheetId="11" hidden="1">'Barriles Juvenil'!$M$5:$M$20</definedName>
    <definedName name="_xlnm.Print_Area" localSheetId="3">'Ranch Sorting'!$A$2:$N$14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5" i="7" l="1"/>
  <c r="R6" i="7"/>
  <c r="R7" i="7"/>
  <c r="R8" i="7"/>
  <c r="R9" i="7"/>
  <c r="R10" i="7"/>
  <c r="R11" i="7"/>
  <c r="R12" i="7"/>
  <c r="R13" i="7"/>
  <c r="R14" i="7"/>
  <c r="R15" i="7"/>
  <c r="R4" i="7"/>
  <c r="R5" i="22"/>
  <c r="R6" i="22"/>
  <c r="R4" i="22"/>
  <c r="P5" i="5" l="1"/>
  <c r="P6" i="5"/>
  <c r="P7" i="5"/>
  <c r="P4" i="5"/>
  <c r="V5" i="4"/>
  <c r="V6" i="4"/>
  <c r="V7" i="4"/>
  <c r="V8" i="4"/>
  <c r="V9" i="4"/>
  <c r="V10" i="4"/>
  <c r="V11" i="4"/>
  <c r="V12" i="4"/>
  <c r="V13" i="4"/>
  <c r="V14" i="4"/>
  <c r="V4" i="4"/>
  <c r="R5" i="4"/>
  <c r="Q5" i="4"/>
  <c r="P5" i="4"/>
  <c r="R4" i="9"/>
  <c r="R7" i="9"/>
  <c r="R8" i="9"/>
  <c r="R9" i="9"/>
  <c r="R10" i="9"/>
  <c r="R5" i="9"/>
  <c r="R11" i="9"/>
  <c r="R12" i="9"/>
  <c r="R13" i="9"/>
  <c r="R6" i="9"/>
  <c r="N6" i="1"/>
  <c r="N7" i="1"/>
  <c r="N8" i="1"/>
  <c r="N4" i="1"/>
  <c r="N5" i="1"/>
  <c r="I6" i="14"/>
  <c r="I4" i="14"/>
  <c r="I7" i="14"/>
  <c r="I5" i="14"/>
  <c r="I5" i="10"/>
  <c r="I4" i="10"/>
  <c r="H7" i="11" l="1"/>
  <c r="H4" i="11"/>
  <c r="H6" i="11"/>
  <c r="H5" i="11"/>
  <c r="I8" i="13" l="1"/>
  <c r="I15" i="13"/>
  <c r="I5" i="13"/>
  <c r="I14" i="13"/>
  <c r="I9" i="13"/>
  <c r="I10" i="13"/>
  <c r="I12" i="13"/>
  <c r="I6" i="13"/>
  <c r="I11" i="13"/>
  <c r="I13" i="13"/>
  <c r="I7" i="13"/>
  <c r="P11" i="5"/>
  <c r="P10" i="5"/>
  <c r="P12" i="5"/>
  <c r="P9" i="5"/>
  <c r="P14" i="5"/>
  <c r="P13" i="5"/>
  <c r="P8" i="5"/>
  <c r="M7" i="2"/>
  <c r="M4" i="2"/>
  <c r="M6" i="2"/>
  <c r="M5" i="2"/>
  <c r="I7" i="2"/>
  <c r="I4" i="2"/>
  <c r="I6" i="2"/>
  <c r="I5" i="2"/>
  <c r="N14" i="7" l="1"/>
  <c r="N5" i="7"/>
  <c r="N15" i="7"/>
  <c r="N7" i="7"/>
  <c r="N4" i="7"/>
  <c r="N11" i="7"/>
  <c r="N9" i="7"/>
  <c r="N12" i="7"/>
  <c r="N10" i="7"/>
  <c r="N6" i="7"/>
  <c r="N8" i="7"/>
  <c r="M14" i="7"/>
  <c r="M5" i="7"/>
  <c r="M15" i="7"/>
  <c r="M7" i="7"/>
  <c r="M4" i="7"/>
  <c r="M11" i="7"/>
  <c r="M9" i="7"/>
  <c r="M12" i="7"/>
  <c r="M10" i="7"/>
  <c r="M6" i="7"/>
  <c r="M8" i="7"/>
  <c r="N13" i="7"/>
  <c r="M13" i="7"/>
  <c r="N4" i="9" l="1"/>
  <c r="N5" i="9"/>
  <c r="N10" i="9"/>
  <c r="N7" i="9"/>
  <c r="N6" i="9"/>
  <c r="N13" i="9"/>
  <c r="N8" i="9"/>
  <c r="N11" i="9"/>
  <c r="N12" i="9"/>
  <c r="N9" i="9"/>
  <c r="M4" i="9"/>
  <c r="M5" i="9"/>
  <c r="M10" i="9"/>
  <c r="M7" i="9"/>
  <c r="M6" i="9"/>
  <c r="M13" i="9"/>
  <c r="M8" i="9"/>
  <c r="M11" i="9"/>
  <c r="M12" i="9"/>
  <c r="M9" i="9"/>
  <c r="L4" i="9"/>
  <c r="L5" i="9"/>
  <c r="L7" i="9"/>
  <c r="L6" i="9"/>
  <c r="L13" i="9"/>
  <c r="L8" i="9"/>
  <c r="L11" i="9"/>
  <c r="L12" i="9"/>
  <c r="L9" i="9"/>
  <c r="I6" i="8" l="1"/>
  <c r="I5" i="8"/>
  <c r="I8" i="8"/>
  <c r="I9" i="8"/>
  <c r="I7" i="8"/>
  <c r="N4" i="22"/>
  <c r="M4" i="22"/>
  <c r="M5" i="22"/>
  <c r="N5" i="22"/>
  <c r="M6" i="22"/>
  <c r="N6" i="22"/>
  <c r="I7" i="1"/>
  <c r="J7" i="1"/>
  <c r="I8" i="1"/>
  <c r="J8" i="1"/>
  <c r="I4" i="1"/>
  <c r="J4" i="1"/>
  <c r="I5" i="1"/>
  <c r="J5" i="1"/>
  <c r="I6" i="1"/>
  <c r="J6" i="1"/>
  <c r="P9" i="4"/>
  <c r="P8" i="4"/>
  <c r="P11" i="4"/>
  <c r="P6" i="4"/>
  <c r="P10" i="4"/>
  <c r="P12" i="4"/>
  <c r="P13" i="4"/>
  <c r="P7" i="4"/>
  <c r="P4" i="4"/>
  <c r="Q9" i="4"/>
  <c r="R9" i="4"/>
  <c r="Q8" i="4"/>
  <c r="R8" i="4"/>
  <c r="Q14" i="4"/>
  <c r="R14" i="4"/>
  <c r="Q11" i="4"/>
  <c r="R11" i="4"/>
  <c r="Q6" i="4"/>
  <c r="R6" i="4"/>
  <c r="Q10" i="4"/>
  <c r="R10" i="4"/>
  <c r="Q12" i="4"/>
  <c r="R12" i="4"/>
  <c r="Q13" i="4"/>
  <c r="R13" i="4"/>
  <c r="Q7" i="4"/>
  <c r="R7" i="4"/>
  <c r="Q4" i="4"/>
  <c r="R4" i="4"/>
  <c r="K13" i="5" l="1"/>
  <c r="L13" i="5"/>
  <c r="I5" i="6" l="1"/>
  <c r="I6" i="6" l="1"/>
  <c r="I7" i="6"/>
  <c r="I8" i="6"/>
  <c r="I9" i="6"/>
  <c r="L8" i="5"/>
  <c r="L7" i="5"/>
  <c r="L9" i="5"/>
  <c r="L14" i="5"/>
  <c r="L6" i="5"/>
  <c r="L4" i="5"/>
  <c r="L10" i="5"/>
  <c r="L5" i="5"/>
  <c r="L11" i="5"/>
  <c r="L12" i="5"/>
  <c r="K14" i="5" l="1"/>
  <c r="K4" i="5"/>
  <c r="L3" i="6" l="1"/>
  <c r="K3" i="6"/>
  <c r="J3" i="13"/>
  <c r="L3" i="8"/>
  <c r="K3" i="8"/>
  <c r="J3" i="8"/>
  <c r="L3" i="13"/>
  <c r="K3" i="13"/>
  <c r="J3" i="6" l="1"/>
  <c r="K9" i="5" l="1"/>
  <c r="K8" i="5"/>
  <c r="K10" i="5"/>
  <c r="K12" i="5"/>
  <c r="K6" i="5"/>
  <c r="K7" i="5"/>
  <c r="K11" i="5"/>
  <c r="K5" i="5" l="1"/>
</calcChain>
</file>

<file path=xl/sharedStrings.xml><?xml version="1.0" encoding="utf-8"?>
<sst xmlns="http://schemas.openxmlformats.org/spreadsheetml/2006/main" count="646" uniqueCount="340">
  <si>
    <t>Jinete</t>
  </si>
  <si>
    <t>Caballo</t>
  </si>
  <si>
    <t>Jinete #1</t>
  </si>
  <si>
    <t>Caballo #1</t>
  </si>
  <si>
    <t>Jinete #2</t>
  </si>
  <si>
    <t>Caballo #2</t>
  </si>
  <si>
    <t>Tiempo #2</t>
  </si>
  <si>
    <t>Tiempo #1</t>
  </si>
  <si>
    <t>Total Animales</t>
  </si>
  <si>
    <t>Total Tiempo</t>
  </si>
  <si>
    <t xml:space="preserve">Jinete </t>
  </si>
  <si>
    <t>Total encierros</t>
  </si>
  <si>
    <t>Total tiempo</t>
  </si>
  <si>
    <t>E#1</t>
  </si>
  <si>
    <t>E#2</t>
  </si>
  <si>
    <t>Mejor Tiempo</t>
  </si>
  <si>
    <t>Equipo</t>
  </si>
  <si>
    <t>Nota</t>
  </si>
  <si>
    <t>Tiempo 1</t>
  </si>
  <si>
    <t>Tiempo 2</t>
  </si>
  <si>
    <t>D1</t>
  </si>
  <si>
    <t>D2</t>
  </si>
  <si>
    <t>D3</t>
  </si>
  <si>
    <t>BARRILES JUNIORS</t>
  </si>
  <si>
    <t>BARRILES ABIERTO</t>
  </si>
  <si>
    <t>Orden</t>
  </si>
  <si>
    <t/>
  </si>
  <si>
    <t>One Penning</t>
  </si>
  <si>
    <t>BARRILES JUVENIL</t>
  </si>
  <si>
    <t xml:space="preserve"> </t>
  </si>
  <si>
    <t>Team Penning Abierto</t>
  </si>
  <si>
    <t>Total Lazos</t>
  </si>
  <si>
    <t>L#1</t>
  </si>
  <si>
    <t>L#2</t>
  </si>
  <si>
    <t>A#1</t>
  </si>
  <si>
    <t>T#1</t>
  </si>
  <si>
    <t>A#2</t>
  </si>
  <si>
    <t>T#2</t>
  </si>
  <si>
    <t>Kenneth Rojas Mora</t>
  </si>
  <si>
    <r>
      <t>Cutting</t>
    </r>
    <r>
      <rPr>
        <b/>
        <sz val="14"/>
        <color rgb="FF0000FF"/>
        <rFont val="Arial"/>
        <family val="2"/>
      </rPr>
      <t xml:space="preserve"> Abierto</t>
    </r>
  </si>
  <si>
    <t>Jean Paul Benotto</t>
  </si>
  <si>
    <t>Kenneth Rojas Rojas</t>
  </si>
  <si>
    <t>Mike Figueiras</t>
  </si>
  <si>
    <t>Ciany Vega Miranda</t>
  </si>
  <si>
    <t xml:space="preserve">LISTADO DE PARTICIPANTES </t>
  </si>
  <si>
    <t xml:space="preserve">Fernando Vargas </t>
  </si>
  <si>
    <t>Shirley Hidalgo</t>
  </si>
  <si>
    <t>Daniel Cordero</t>
  </si>
  <si>
    <t>Luis Salazar</t>
  </si>
  <si>
    <t>Adiel Alvarado</t>
  </si>
  <si>
    <t>Raúl Arce</t>
  </si>
  <si>
    <t>Edwin Luna</t>
  </si>
  <si>
    <t>Richard Hernández</t>
  </si>
  <si>
    <t>Jeison Solano (Narrador)</t>
  </si>
  <si>
    <t>Juan Carlos Madrigal (Sonido)</t>
  </si>
  <si>
    <t>STAFF</t>
  </si>
  <si>
    <t xml:space="preserve">Brauny Vargas -JUEZ </t>
  </si>
  <si>
    <t>Humberto Mora Goldoni</t>
  </si>
  <si>
    <t>Felipe Serrano</t>
  </si>
  <si>
    <t>Pamela Salas</t>
  </si>
  <si>
    <t>Valeria Jiménez Zúñiga</t>
  </si>
  <si>
    <t>Monserrat Picado</t>
  </si>
  <si>
    <t>Samanta Castillo Araya</t>
  </si>
  <si>
    <t>Diana Sofia Navarro Diaz</t>
  </si>
  <si>
    <t xml:space="preserve">Lazo Breakaway </t>
  </si>
  <si>
    <t>Penalidad</t>
  </si>
  <si>
    <r>
      <t xml:space="preserve">Lazo Doble </t>
    </r>
    <r>
      <rPr>
        <b/>
        <sz val="18"/>
        <color rgb="FF0000FF"/>
        <rFont val="Arial"/>
        <family val="2"/>
      </rPr>
      <t>Amateur</t>
    </r>
  </si>
  <si>
    <t>Penalidad #1</t>
  </si>
  <si>
    <t>Penalidad #2</t>
  </si>
  <si>
    <t xml:space="preserve">Sumatoria de Tiempos </t>
  </si>
  <si>
    <t>TOTALES</t>
  </si>
  <si>
    <t xml:space="preserve">TIEMPOS Y PENALIDADES </t>
  </si>
  <si>
    <t>P 1</t>
  </si>
  <si>
    <t>P 2</t>
  </si>
  <si>
    <t>TIEMPO ACUMULADO</t>
  </si>
  <si>
    <t>Tiempos y Penalidades</t>
  </si>
  <si>
    <t>TIEMPOS ACUMULADOS</t>
  </si>
  <si>
    <t>Aquí el mejor tiempo acumulado</t>
  </si>
  <si>
    <t xml:space="preserve">Prensa </t>
  </si>
  <si>
    <t xml:space="preserve">Federico Lacheros </t>
  </si>
  <si>
    <t xml:space="preserve">Victor Calderón </t>
  </si>
  <si>
    <t>Patrocinadores</t>
  </si>
  <si>
    <t>Patrocinador FORD</t>
  </si>
  <si>
    <t>Miguel Granados Anchía</t>
  </si>
  <si>
    <t xml:space="preserve">Alexander Vargas Pérez </t>
  </si>
  <si>
    <t xml:space="preserve">2 Segundos </t>
  </si>
  <si>
    <t>3 Segundos</t>
  </si>
  <si>
    <t xml:space="preserve">1 Segundo </t>
  </si>
  <si>
    <t>TIEMPOS, ENCIERROS Y CANTIDAD DE ANIMALES</t>
  </si>
  <si>
    <r>
      <t xml:space="preserve">LAZO BECERRO </t>
    </r>
    <r>
      <rPr>
        <b/>
        <sz val="16"/>
        <color rgb="FF0000FF"/>
        <rFont val="Arial"/>
        <family val="2"/>
      </rPr>
      <t>ABIERTO</t>
    </r>
  </si>
  <si>
    <r>
      <t>Cutting</t>
    </r>
    <r>
      <rPr>
        <b/>
        <sz val="16"/>
        <color rgb="FF0000FF"/>
        <rFont val="Arial"/>
        <family val="2"/>
      </rPr>
      <t xml:space="preserve"> Amateur</t>
    </r>
  </si>
  <si>
    <r>
      <rPr>
        <b/>
        <sz val="14"/>
        <color rgb="FFFF0000"/>
        <rFont val="Arial"/>
        <family val="2"/>
      </rPr>
      <t>Cutting</t>
    </r>
    <r>
      <rPr>
        <b/>
        <sz val="14"/>
        <color theme="1"/>
        <rFont val="Arial"/>
        <family val="2"/>
      </rPr>
      <t xml:space="preserve"> - </t>
    </r>
    <r>
      <rPr>
        <b/>
        <sz val="14"/>
        <color rgb="FF0000FF"/>
        <rFont val="Arial"/>
        <family val="2"/>
      </rPr>
      <t>Caballos Jóvenes</t>
    </r>
  </si>
  <si>
    <t>Jinetes</t>
  </si>
  <si>
    <t>Caballos</t>
  </si>
  <si>
    <r>
      <t xml:space="preserve">Lazo Doble </t>
    </r>
    <r>
      <rPr>
        <b/>
        <sz val="10"/>
        <color rgb="FF0000FF"/>
        <rFont val="Arial"/>
        <family val="2"/>
      </rPr>
      <t>Abierto</t>
    </r>
  </si>
  <si>
    <t xml:space="preserve">1°Tiempo </t>
  </si>
  <si>
    <t>1°L</t>
  </si>
  <si>
    <t>1°Pena</t>
  </si>
  <si>
    <t>2°Tiempo</t>
  </si>
  <si>
    <t>2°Pena</t>
  </si>
  <si>
    <t>Esteban Campos</t>
  </si>
  <si>
    <t>Bernardo Castillo</t>
  </si>
  <si>
    <t>Ana Bárbara Cordero Hidalgo</t>
  </si>
  <si>
    <t>MARIANGEL MORA CASTILLO</t>
  </si>
  <si>
    <t>Marianela Gamboa Naranjo</t>
  </si>
  <si>
    <t>Kit cat 507</t>
  </si>
  <si>
    <t>Bernardo Murillo</t>
  </si>
  <si>
    <t>Paula Fernandez - JUEZ</t>
  </si>
  <si>
    <t>Osbaldo Hidalgo</t>
  </si>
  <si>
    <t>Tiempo R 2</t>
  </si>
  <si>
    <t xml:space="preserve">Tiempo R 1 </t>
  </si>
  <si>
    <t>Ronald Calvo</t>
  </si>
  <si>
    <t>Daniel Picado</t>
  </si>
  <si>
    <t>Marvin Hidalgo</t>
  </si>
  <si>
    <t>Boor Smart Shine Bob</t>
  </si>
  <si>
    <t>Fortuno</t>
  </si>
  <si>
    <t>MF WHIMPY SKIPPY</t>
  </si>
  <si>
    <t>Mariano Morales</t>
  </si>
  <si>
    <t>FORTUNO</t>
  </si>
  <si>
    <t>Shadows Angel</t>
  </si>
  <si>
    <t>Miguel Cordero</t>
  </si>
  <si>
    <t>Amigo</t>
  </si>
  <si>
    <t>Comando Bon</t>
  </si>
  <si>
    <t>Scamper</t>
  </si>
  <si>
    <t>Diluvio</t>
  </si>
  <si>
    <t>María Paula Hidalgo</t>
  </si>
  <si>
    <t>Red Boy</t>
  </si>
  <si>
    <t>Grulla Starlight ✨</t>
  </si>
  <si>
    <t>Santiago Cordero Hidalgo</t>
  </si>
  <si>
    <t>María Paula Sandi Hidalgo</t>
  </si>
  <si>
    <t>SH Jilguero</t>
  </si>
  <si>
    <t>Emperatriz</t>
  </si>
  <si>
    <t>Rayito</t>
  </si>
  <si>
    <t>Shanara Huizinga</t>
  </si>
  <si>
    <t>Cheyen Skip</t>
  </si>
  <si>
    <t>Victoria Casasola  Arce</t>
  </si>
  <si>
    <t>Winchester</t>
  </si>
  <si>
    <t>Golden Twister</t>
  </si>
  <si>
    <t>Centenaria</t>
  </si>
  <si>
    <t>Kalambu</t>
  </si>
  <si>
    <t>Söt Flicka</t>
  </si>
  <si>
    <t>Doc Dual Rissoto</t>
  </si>
  <si>
    <t>VICTOR WOLF</t>
  </si>
  <si>
    <t>GC OBAMA</t>
  </si>
  <si>
    <t>Cutting Chrome</t>
  </si>
  <si>
    <t>Rebeca Villalobos Quesada</t>
  </si>
  <si>
    <t>Amaya Hickorys</t>
  </si>
  <si>
    <t>Spoonetta</t>
  </si>
  <si>
    <t>Botas Old West</t>
  </si>
  <si>
    <t>Familia Hidalgo</t>
  </si>
  <si>
    <t>Penergetic</t>
  </si>
  <si>
    <t>GC MARTINA LENA</t>
  </si>
  <si>
    <t>Julio cesar Meneses fonseca</t>
  </si>
  <si>
    <t>SHINEY PLAYSTYLE</t>
  </si>
  <si>
    <t>GC SANDALIA</t>
  </si>
  <si>
    <t>Victor Wolf Pinto</t>
  </si>
  <si>
    <t>Bryan Rodríguez Viquez</t>
  </si>
  <si>
    <t>Roma</t>
  </si>
  <si>
    <t>Anthony Arroyo</t>
  </si>
  <si>
    <t>Bayron Rodriguez</t>
  </si>
  <si>
    <t>Ford-Rancho Sacramento</t>
  </si>
  <si>
    <t>SONNY</t>
  </si>
  <si>
    <t>OSCAR VARGAS</t>
  </si>
  <si>
    <t>KIBO</t>
  </si>
  <si>
    <t>ERICK VARGAS</t>
  </si>
  <si>
    <t>ALEJANDRO VARGAS</t>
  </si>
  <si>
    <t>BLAKY</t>
  </si>
  <si>
    <t>ARIEL CASTILLO</t>
  </si>
  <si>
    <t>TOKU</t>
  </si>
  <si>
    <t>MIGUEL CORDERO</t>
  </si>
  <si>
    <t>MANGO</t>
  </si>
  <si>
    <t>Bernal Arroyo</t>
  </si>
  <si>
    <t>recuerdo</t>
  </si>
  <si>
    <t>kenneth Rojas Rojas</t>
  </si>
  <si>
    <t>MARIANO MORALES</t>
  </si>
  <si>
    <t>MIKE FIGUEIRAS</t>
  </si>
  <si>
    <t>Tiger</t>
  </si>
  <si>
    <t>Maria Jose Mora R</t>
  </si>
  <si>
    <t>Jose Emilio Mora</t>
  </si>
  <si>
    <t>Jose Carlos Vargas</t>
  </si>
  <si>
    <t>Blu</t>
  </si>
  <si>
    <t>Final Sabado 3 Agosto</t>
  </si>
  <si>
    <t>Tokú</t>
  </si>
  <si>
    <t>Omar Cordero Alpizar</t>
  </si>
  <si>
    <t>Burak</t>
  </si>
  <si>
    <t>Nazareth Mora R</t>
  </si>
  <si>
    <t>What’s Up Doc</t>
  </si>
  <si>
    <t>As Catrina</t>
  </si>
  <si>
    <t>María José Rivas Quesada</t>
  </si>
  <si>
    <t>Sometido</t>
  </si>
  <si>
    <t>Blacky</t>
  </si>
  <si>
    <t>Alessia Castillo Vinci</t>
  </si>
  <si>
    <t>Jhonny Bravo</t>
  </si>
  <si>
    <t>Sebastián Campos Brenes</t>
  </si>
  <si>
    <t>Gavilan</t>
  </si>
  <si>
    <t>Katherin Zamora Jimenez</t>
  </si>
  <si>
    <t>Maria Fernanda Murillo</t>
  </si>
  <si>
    <t>Scarface</t>
  </si>
  <si>
    <t>Maria Celeste Hidalgo</t>
  </si>
  <si>
    <t>ANTHONY ÁLVAREZ</t>
  </si>
  <si>
    <t>LLANERO</t>
  </si>
  <si>
    <t>ANTHONY ALVAREZ</t>
  </si>
  <si>
    <t>MIRANDA ARCE VALVERDE</t>
  </si>
  <si>
    <t>Capuccino</t>
  </si>
  <si>
    <t>Miguel cordero</t>
  </si>
  <si>
    <t>VICTOR WOLF PINTO</t>
  </si>
  <si>
    <t xml:space="preserve">Emeratriz </t>
  </si>
  <si>
    <t>Boqui Inocence</t>
  </si>
  <si>
    <t>Monica Rodriguez</t>
  </si>
  <si>
    <t>Boor Little Bob</t>
  </si>
  <si>
    <t>Monica Rodríguez</t>
  </si>
  <si>
    <t>GO Cubano</t>
  </si>
  <si>
    <t>Michelle Wolf</t>
  </si>
  <si>
    <t>KENNETH ROJAS ROJAS</t>
  </si>
  <si>
    <t>Ranch Sorting Abierto</t>
  </si>
  <si>
    <t>2° Jinete</t>
  </si>
  <si>
    <t xml:space="preserve">RECUERDO </t>
  </si>
  <si>
    <t xml:space="preserve">VICTOR WOLF </t>
  </si>
  <si>
    <t>1° Jinete</t>
  </si>
  <si>
    <t>Encierro</t>
  </si>
  <si>
    <t xml:space="preserve">Animales </t>
  </si>
  <si>
    <t>Tiempo</t>
  </si>
  <si>
    <t>Alfonso salas</t>
  </si>
  <si>
    <t>Maria Paula Hidalgo</t>
  </si>
  <si>
    <t>KENNETH ROJAS MORA</t>
  </si>
  <si>
    <t>GABBANA</t>
  </si>
  <si>
    <t>SILVIA PEREZ</t>
  </si>
  <si>
    <t>MY SHINEY WATCH</t>
  </si>
  <si>
    <t>Encierros, Animales y Tiempos</t>
  </si>
  <si>
    <t xml:space="preserve">Total Encierros </t>
  </si>
  <si>
    <t>Los Llaneros</t>
  </si>
  <si>
    <t>Jose David Rojas</t>
  </si>
  <si>
    <t>Javier Rojas</t>
  </si>
  <si>
    <t>Oscar Rodriguez</t>
  </si>
  <si>
    <t>Fabricio Alfaro Jaikel</t>
  </si>
  <si>
    <t>Shadows King</t>
  </si>
  <si>
    <t>I am a dreamer</t>
  </si>
  <si>
    <t>Jose Emilio Mora A</t>
  </si>
  <si>
    <t>Rancho Ucal</t>
  </si>
  <si>
    <t>Cristian Ugalde</t>
  </si>
  <si>
    <t>Pep Queen</t>
  </si>
  <si>
    <t>Adriel Ugalde</t>
  </si>
  <si>
    <t>Mario Segura</t>
  </si>
  <si>
    <t>Whimpy Skippy</t>
  </si>
  <si>
    <t>Carlos Rodriguez</t>
  </si>
  <si>
    <t>Smart N Innocent</t>
  </si>
  <si>
    <t>Recuerdo</t>
  </si>
  <si>
    <t>Los Amigos</t>
  </si>
  <si>
    <t>Winpy</t>
  </si>
  <si>
    <t>GANADERA CHOMES</t>
  </si>
  <si>
    <t>ALONSO MORA</t>
  </si>
  <si>
    <t>CHEYENNE SKIP</t>
  </si>
  <si>
    <t>ANDRES SEGURA</t>
  </si>
  <si>
    <t>MC BOCKY INNOCENSE</t>
  </si>
  <si>
    <t>VAQUEROS PRIEFERT</t>
  </si>
  <si>
    <t>BERNARDO CASTILLO</t>
  </si>
  <si>
    <t>JOHNNY BRAVO</t>
  </si>
  <si>
    <t>MF WIMPY SKIPPY</t>
  </si>
  <si>
    <t>MECOM BLUE TWIST</t>
  </si>
  <si>
    <t>Hacienda San Bosco</t>
  </si>
  <si>
    <t>Recuerdo de tarde Gris</t>
  </si>
  <si>
    <t>Gabbana</t>
  </si>
  <si>
    <t>Mecom Blue Twist</t>
  </si>
  <si>
    <t>Cutting Chroome</t>
  </si>
  <si>
    <t>Las Musas</t>
  </si>
  <si>
    <t>Thes Jungle Jane</t>
  </si>
  <si>
    <t>THIS JUNGLE JANE</t>
  </si>
  <si>
    <t>MC CAT WITCH</t>
  </si>
  <si>
    <t>Luis Mariano Morales</t>
  </si>
  <si>
    <t>Josue Perez</t>
  </si>
  <si>
    <t>Rocinante</t>
  </si>
  <si>
    <t>Diego Gonzales Solis</t>
  </si>
  <si>
    <t>Mamfred Castillo Vargas</t>
  </si>
  <si>
    <t>Night Train so Cool</t>
  </si>
  <si>
    <t>Antony Viquez</t>
  </si>
  <si>
    <t>Domino</t>
  </si>
  <si>
    <t xml:space="preserve">Miguel cordeo Ardon </t>
  </si>
  <si>
    <t>Mango</t>
  </si>
  <si>
    <t>Miguel cordero Orozco</t>
  </si>
  <si>
    <t>CRUZ ROJA ( 2-3)</t>
  </si>
  <si>
    <t xml:space="preserve">DIRECTIVOS </t>
  </si>
  <si>
    <t>Gabriel Cordero</t>
  </si>
  <si>
    <t>Fauricio Guerrero</t>
  </si>
  <si>
    <t>Jose adolfo Gutierrez</t>
  </si>
  <si>
    <t>Nelson Castillo</t>
  </si>
  <si>
    <t xml:space="preserve">Carlos Villalobos </t>
  </si>
  <si>
    <t>Fanor</t>
  </si>
  <si>
    <t>Moncho</t>
  </si>
  <si>
    <t>Chaca</t>
  </si>
  <si>
    <t xml:space="preserve">Ana Teresa Guerra - Juez </t>
  </si>
  <si>
    <t>Sebastian Meneses Garcia</t>
  </si>
  <si>
    <t xml:space="preserve">Shez Cashin Checks </t>
  </si>
  <si>
    <t xml:space="preserve">Alexander Herrera </t>
  </si>
  <si>
    <t xml:space="preserve">Sofia Herrera </t>
  </si>
  <si>
    <t xml:space="preserve">Maria Amalia Herrera </t>
  </si>
  <si>
    <t>Canelo</t>
  </si>
  <si>
    <t>DOMINGO</t>
  </si>
  <si>
    <t>Final DOMINGO 3 Agosto</t>
  </si>
  <si>
    <t>Puntos sabado</t>
  </si>
  <si>
    <t>Puntos Domingo</t>
  </si>
  <si>
    <t>Total</t>
  </si>
  <si>
    <t>Puntos domingo</t>
  </si>
  <si>
    <t>Puntos Sabado</t>
  </si>
  <si>
    <t>tiempo</t>
  </si>
  <si>
    <t>Desempate</t>
  </si>
  <si>
    <t>CAMPEON</t>
  </si>
  <si>
    <t>FINAL</t>
  </si>
  <si>
    <t>PRIMERA RONDA</t>
  </si>
  <si>
    <t>SEGUNDA RONDA</t>
  </si>
  <si>
    <t>DESEMPATE</t>
  </si>
  <si>
    <t xml:space="preserve">Campeones </t>
  </si>
  <si>
    <t>encierro</t>
  </si>
  <si>
    <t>Sabado</t>
  </si>
  <si>
    <t>Domingo</t>
  </si>
  <si>
    <t>Final</t>
  </si>
  <si>
    <t xml:space="preserve">CAMPEON </t>
  </si>
  <si>
    <t>Encierros</t>
  </si>
  <si>
    <t>Animales</t>
  </si>
  <si>
    <t xml:space="preserve">Encierros </t>
  </si>
  <si>
    <t xml:space="preserve">Tiempo </t>
  </si>
  <si>
    <t>Jean Paul / Shirley</t>
  </si>
  <si>
    <t>Daniel / Monica</t>
  </si>
  <si>
    <t xml:space="preserve">NOMBRE </t>
  </si>
  <si>
    <t xml:space="preserve">CAMPEONES </t>
  </si>
  <si>
    <t>M° JOSE/ Mariano</t>
  </si>
  <si>
    <t>Alexander/sofia</t>
  </si>
  <si>
    <t>Nombre</t>
  </si>
  <si>
    <r>
      <rPr>
        <b/>
        <sz val="11"/>
        <color rgb="FFFF0000"/>
        <rFont val="Calibri"/>
        <family val="2"/>
        <scheme val="minor"/>
      </rPr>
      <t>Campeones</t>
    </r>
    <r>
      <rPr>
        <sz val="11"/>
        <color theme="1"/>
        <rFont val="Calibri"/>
        <family val="2"/>
        <scheme val="minor"/>
      </rPr>
      <t xml:space="preserve"> </t>
    </r>
  </si>
  <si>
    <t>Rancho ucal</t>
  </si>
  <si>
    <t>Hacienda san bosco</t>
  </si>
  <si>
    <t>NOMBRE</t>
  </si>
  <si>
    <t>TIMPO</t>
  </si>
  <si>
    <t>TOTAL PUNTOS</t>
  </si>
  <si>
    <t>LUGAR</t>
  </si>
  <si>
    <t>Total PUNTOS</t>
  </si>
  <si>
    <t>TOTAL DE PUNTOS</t>
  </si>
  <si>
    <t xml:space="preserve">Total Puntos </t>
  </si>
  <si>
    <t>Total Puntos</t>
  </si>
  <si>
    <t>Lugar</t>
  </si>
  <si>
    <t>Puntos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</si>
</sst>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0.000"/>
    <numFmt numFmtId="165" formatCode="_-* #,##0.000_-;\-* #,##0.000_-;_-* &quot;-&quot;_-;_-@_-"/>
    <numFmt numFmtId="166" formatCode="_-* #,##0.00_-;\-* #,##0.00_-;_-* &quot;-&quot;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0000FF"/>
      <name val="Arial"/>
      <family val="2"/>
    </font>
    <font>
      <b/>
      <sz val="16"/>
      <color rgb="FF0000FF"/>
      <name val="Arial"/>
      <family val="2"/>
    </font>
    <font>
      <b/>
      <sz val="16"/>
      <color rgb="FFFF0000"/>
      <name val="Arial"/>
      <family val="2"/>
    </font>
    <font>
      <sz val="12"/>
      <name val="Arial"/>
      <family val="2"/>
    </font>
    <font>
      <b/>
      <sz val="14"/>
      <color rgb="FFFF000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1"/>
      <color rgb="FFC00000"/>
      <name val="Arial"/>
      <family val="2"/>
    </font>
    <font>
      <b/>
      <sz val="9"/>
      <color rgb="FFC00000"/>
      <name val="Arial"/>
      <family val="2"/>
    </font>
    <font>
      <b/>
      <sz val="18"/>
      <color rgb="FFFF0000"/>
      <name val="Arial"/>
      <family val="2"/>
    </font>
    <font>
      <b/>
      <sz val="18"/>
      <color rgb="FF0000FF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3"/>
      <color rgb="FFFF0000"/>
      <name val="Arial"/>
      <family val="2"/>
    </font>
    <font>
      <b/>
      <sz val="16"/>
      <color theme="1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1"/>
      <color theme="9" tint="0.59999389629810485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30">
    <xf numFmtId="0" fontId="0" fillId="0" borderId="0" xfId="0"/>
    <xf numFmtId="0" fontId="9" fillId="0" borderId="0" xfId="0" applyFont="1"/>
    <xf numFmtId="0" fontId="9" fillId="0" borderId="1" xfId="0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9" fillId="0" borderId="1" xfId="0" applyFont="1" applyFill="1" applyBorder="1"/>
    <xf numFmtId="0" fontId="0" fillId="0" borderId="1" xfId="0" applyBorder="1"/>
    <xf numFmtId="0" fontId="6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65" fontId="16" fillId="0" borderId="1" xfId="1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164" fontId="2" fillId="3" borderId="6" xfId="1" applyNumberFormat="1" applyFont="1" applyFill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 wrapText="1"/>
    </xf>
    <xf numFmtId="0" fontId="30" fillId="5" borderId="0" xfId="0" applyFont="1" applyFill="1" applyAlignment="1">
      <alignment vertical="center"/>
    </xf>
    <xf numFmtId="0" fontId="5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vertical="center" wrapText="1"/>
    </xf>
    <xf numFmtId="0" fontId="2" fillId="5" borderId="0" xfId="0" applyFont="1" applyFill="1" applyAlignment="1">
      <alignment horizontal="center" vertical="center" wrapText="1"/>
    </xf>
    <xf numFmtId="0" fontId="2" fillId="5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5" borderId="0" xfId="0" applyFont="1" applyFill="1" applyAlignment="1">
      <alignment vertical="center"/>
    </xf>
    <xf numFmtId="0" fontId="9" fillId="5" borderId="0" xfId="0" applyFont="1" applyFill="1"/>
    <xf numFmtId="0" fontId="12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vertical="center"/>
    </xf>
    <xf numFmtId="0" fontId="7" fillId="5" borderId="0" xfId="0" applyFont="1" applyFill="1"/>
    <xf numFmtId="0" fontId="0" fillId="5" borderId="0" xfId="0" applyFill="1"/>
    <xf numFmtId="0" fontId="3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2" fillId="5" borderId="0" xfId="0" applyFont="1" applyFill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5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Border="1"/>
    <xf numFmtId="0" fontId="0" fillId="5" borderId="0" xfId="0" applyFill="1" applyBorder="1"/>
    <xf numFmtId="0" fontId="0" fillId="0" borderId="1" xfId="0" applyBorder="1" applyAlignment="1">
      <alignment horizontal="center"/>
    </xf>
    <xf numFmtId="0" fontId="2" fillId="6" borderId="0" xfId="0" applyFont="1" applyFill="1" applyAlignment="1">
      <alignment vertical="center"/>
    </xf>
    <xf numFmtId="0" fontId="2" fillId="6" borderId="0" xfId="0" applyFont="1" applyFill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0" fillId="4" borderId="0" xfId="0" applyFill="1"/>
    <xf numFmtId="0" fontId="0" fillId="4" borderId="0" xfId="0" applyFill="1" applyAlignment="1">
      <alignment vertical="center"/>
    </xf>
    <xf numFmtId="0" fontId="8" fillId="5" borderId="0" xfId="0" applyFont="1" applyFill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6" fillId="5" borderId="0" xfId="0" applyFont="1" applyFill="1" applyAlignment="1">
      <alignment vertical="center"/>
    </xf>
    <xf numFmtId="0" fontId="2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/>
    </xf>
    <xf numFmtId="0" fontId="30" fillId="4" borderId="0" xfId="0" applyFont="1" applyFill="1" applyAlignment="1">
      <alignment vertical="center"/>
    </xf>
    <xf numFmtId="0" fontId="31" fillId="4" borderId="0" xfId="0" applyFont="1" applyFill="1" applyAlignment="1">
      <alignment vertical="center"/>
    </xf>
    <xf numFmtId="0" fontId="30" fillId="4" borderId="0" xfId="0" applyFont="1" applyFill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36" fillId="0" borderId="1" xfId="0" applyFont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0" fontId="36" fillId="6" borderId="1" xfId="0" applyFont="1" applyFill="1" applyBorder="1" applyAlignment="1">
      <alignment horizontal="center" vertical="center"/>
    </xf>
    <xf numFmtId="0" fontId="37" fillId="6" borderId="1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2" fillId="0" borderId="1" xfId="0" applyFont="1" applyBorder="1"/>
    <xf numFmtId="0" fontId="13" fillId="6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9" fillId="0" borderId="0" xfId="0" applyFont="1" applyFill="1"/>
    <xf numFmtId="166" fontId="2" fillId="0" borderId="1" xfId="1" applyNumberFormat="1" applyFont="1" applyBorder="1" applyAlignment="1">
      <alignment horizontal="center" vertical="center"/>
    </xf>
    <xf numFmtId="166" fontId="2" fillId="5" borderId="0" xfId="0" applyNumberFormat="1" applyFont="1" applyFill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0" fillId="5" borderId="0" xfId="0" applyFill="1" applyBorder="1" applyAlignment="1">
      <alignment horizontal="left" vertical="center"/>
    </xf>
    <xf numFmtId="0" fontId="36" fillId="6" borderId="0" xfId="0" applyFont="1" applyFill="1" applyBorder="1"/>
    <xf numFmtId="0" fontId="36" fillId="0" borderId="0" xfId="0" applyFont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3" fillId="5" borderId="0" xfId="0" applyFont="1" applyFill="1" applyAlignment="1"/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/>
    <xf numFmtId="0" fontId="2" fillId="0" borderId="0" xfId="0" applyFont="1" applyAlignment="1"/>
    <xf numFmtId="0" fontId="3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37" fillId="6" borderId="1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31" fillId="6" borderId="0" xfId="0" applyFont="1" applyFill="1" applyAlignment="1">
      <alignment vertical="center"/>
    </xf>
    <xf numFmtId="0" fontId="30" fillId="6" borderId="0" xfId="0" applyFont="1" applyFill="1" applyAlignment="1">
      <alignment vertical="center"/>
    </xf>
    <xf numFmtId="0" fontId="0" fillId="5" borderId="5" xfId="0" applyFill="1" applyBorder="1"/>
    <xf numFmtId="0" fontId="0" fillId="6" borderId="0" xfId="0" applyFill="1" applyAlignment="1">
      <alignment vertical="center"/>
    </xf>
    <xf numFmtId="0" fontId="0" fillId="6" borderId="0" xfId="0" applyFill="1"/>
    <xf numFmtId="0" fontId="4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39" fillId="5" borderId="0" xfId="0" applyFont="1" applyFill="1" applyAlignment="1">
      <alignment horizontal="center" vertical="center"/>
    </xf>
    <xf numFmtId="0" fontId="2" fillId="5" borderId="1" xfId="0" applyFont="1" applyFill="1" applyBorder="1" applyAlignment="1"/>
    <xf numFmtId="0" fontId="6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34" fillId="4" borderId="0" xfId="0" applyFont="1" applyFill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0" fillId="4" borderId="8" xfId="0" applyFill="1" applyBorder="1" applyAlignment="1"/>
    <xf numFmtId="0" fontId="9" fillId="0" borderId="1" xfId="0" applyFont="1" applyBorder="1" applyAlignment="1">
      <alignment horizontal="left" vertical="center"/>
    </xf>
    <xf numFmtId="164" fontId="2" fillId="6" borderId="0" xfId="0" applyNumberFormat="1" applyFont="1" applyFill="1" applyAlignment="1">
      <alignment horizontal="center" vertical="center"/>
    </xf>
    <xf numFmtId="0" fontId="27" fillId="2" borderId="8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vertical="center"/>
    </xf>
    <xf numFmtId="0" fontId="39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/>
    <xf numFmtId="0" fontId="21" fillId="0" borderId="1" xfId="0" applyFont="1" applyBorder="1"/>
    <xf numFmtId="0" fontId="21" fillId="0" borderId="1" xfId="0" applyFont="1" applyFill="1" applyBorder="1"/>
    <xf numFmtId="0" fontId="21" fillId="0" borderId="1" xfId="0" applyFont="1" applyBorder="1" applyAlignment="1">
      <alignment horizontal="left" vertical="center"/>
    </xf>
    <xf numFmtId="0" fontId="9" fillId="0" borderId="3" xfId="0" applyFont="1" applyBorder="1"/>
    <xf numFmtId="0" fontId="9" fillId="0" borderId="1" xfId="0" applyFont="1" applyBorder="1" applyAlignment="1"/>
    <xf numFmtId="0" fontId="0" fillId="0" borderId="2" xfId="0" applyBorder="1"/>
    <xf numFmtId="0" fontId="2" fillId="4" borderId="1" xfId="0" applyFont="1" applyFill="1" applyBorder="1" applyAlignment="1">
      <alignment vertical="center"/>
    </xf>
    <xf numFmtId="0" fontId="2" fillId="5" borderId="12" xfId="0" applyFont="1" applyFill="1" applyBorder="1" applyAlignment="1">
      <alignment horizontal="center" vertical="center"/>
    </xf>
    <xf numFmtId="0" fontId="6" fillId="6" borderId="0" xfId="0" applyFont="1" applyFill="1" applyAlignment="1">
      <alignment vertical="center"/>
    </xf>
    <xf numFmtId="0" fontId="2" fillId="6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43" fillId="0" borderId="1" xfId="0" applyFont="1" applyBorder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4" fillId="0" borderId="0" xfId="0" applyFont="1" applyAlignment="1">
      <alignment vertical="center"/>
    </xf>
    <xf numFmtId="0" fontId="4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6" borderId="1" xfId="0" applyFont="1" applyFill="1" applyBorder="1" applyAlignment="1">
      <alignment horizontal="center" vertical="center"/>
    </xf>
    <xf numFmtId="0" fontId="36" fillId="6" borderId="0" xfId="0" applyFont="1" applyFill="1" applyBorder="1" applyAlignment="1">
      <alignment horizontal="center"/>
    </xf>
    <xf numFmtId="2" fontId="6" fillId="0" borderId="3" xfId="0" applyNumberFormat="1" applyFont="1" applyBorder="1" applyAlignment="1">
      <alignment horizontal="center" vertical="center"/>
    </xf>
    <xf numFmtId="0" fontId="44" fillId="0" borderId="1" xfId="0" applyFont="1" applyBorder="1" applyAlignment="1">
      <alignment horizontal="center"/>
    </xf>
    <xf numFmtId="0" fontId="44" fillId="0" borderId="1" xfId="0" applyFont="1" applyBorder="1" applyAlignment="1">
      <alignment horizontal="center" vertical="center"/>
    </xf>
    <xf numFmtId="0" fontId="9" fillId="8" borderId="0" xfId="0" applyFont="1" applyFill="1" applyAlignment="1">
      <alignment horizontal="center" vertical="center"/>
    </xf>
    <xf numFmtId="0" fontId="9" fillId="8" borderId="0" xfId="0" applyFont="1" applyFill="1" applyAlignment="1">
      <alignment vertical="center"/>
    </xf>
    <xf numFmtId="0" fontId="17" fillId="5" borderId="0" xfId="0" applyFont="1" applyFill="1" applyAlignment="1">
      <alignment vertical="center"/>
    </xf>
    <xf numFmtId="0" fontId="44" fillId="0" borderId="1" xfId="0" applyFont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5" borderId="0" xfId="0" applyFill="1" applyAlignment="1">
      <alignment horizontal="center"/>
    </xf>
    <xf numFmtId="0" fontId="1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/>
    </xf>
    <xf numFmtId="0" fontId="1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4" borderId="1" xfId="0" applyFill="1" applyBorder="1"/>
    <xf numFmtId="0" fontId="0" fillId="4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2" fillId="4" borderId="6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9" fillId="6" borderId="0" xfId="0" applyFont="1" applyFill="1"/>
    <xf numFmtId="0" fontId="9" fillId="6" borderId="1" xfId="0" applyFont="1" applyFill="1" applyBorder="1"/>
    <xf numFmtId="0" fontId="12" fillId="6" borderId="1" xfId="0" applyFont="1" applyFill="1" applyBorder="1" applyAlignment="1">
      <alignment horizontal="center" vertical="center"/>
    </xf>
    <xf numFmtId="0" fontId="44" fillId="5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center" vertical="center"/>
    </xf>
    <xf numFmtId="0" fontId="33" fillId="2" borderId="4" xfId="0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45" fillId="2" borderId="0" xfId="0" applyFont="1" applyFill="1" applyAlignment="1">
      <alignment horizontal="center"/>
    </xf>
    <xf numFmtId="0" fontId="16" fillId="2" borderId="12" xfId="0" applyFont="1" applyFill="1" applyBorder="1" applyAlignment="1">
      <alignment horizontal="center" vertical="center"/>
    </xf>
    <xf numFmtId="0" fontId="35" fillId="3" borderId="12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64" fontId="20" fillId="2" borderId="1" xfId="0" applyNumberFormat="1" applyFont="1" applyFill="1" applyBorder="1" applyAlignment="1">
      <alignment horizontal="center" vertical="center"/>
    </xf>
    <xf numFmtId="164" fontId="22" fillId="0" borderId="11" xfId="0" applyNumberFormat="1" applyFont="1" applyFill="1" applyBorder="1" applyAlignment="1">
      <alignment horizontal="center" vertical="center" wrapText="1"/>
    </xf>
    <xf numFmtId="164" fontId="22" fillId="0" borderId="0" xfId="0" applyNumberFormat="1" applyFont="1" applyFill="1" applyBorder="1" applyAlignment="1">
      <alignment horizontal="center" vertical="center" wrapText="1"/>
    </xf>
    <xf numFmtId="164" fontId="22" fillId="0" borderId="9" xfId="0" applyNumberFormat="1" applyFont="1" applyFill="1" applyBorder="1" applyAlignment="1">
      <alignment horizontal="center" vertical="center" wrapText="1"/>
    </xf>
    <xf numFmtId="164" fontId="22" fillId="0" borderId="7" xfId="0" applyNumberFormat="1" applyFont="1" applyFill="1" applyBorder="1" applyAlignment="1">
      <alignment horizontal="center" vertical="center" wrapText="1"/>
    </xf>
    <xf numFmtId="164" fontId="22" fillId="0" borderId="8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164" fontId="20" fillId="2" borderId="2" xfId="0" applyNumberFormat="1" applyFont="1" applyFill="1" applyBorder="1" applyAlignment="1">
      <alignment horizontal="center" vertical="center"/>
    </xf>
    <xf numFmtId="164" fontId="20" fillId="2" borderId="4" xfId="0" applyNumberFormat="1" applyFont="1" applyFill="1" applyBorder="1" applyAlignment="1">
      <alignment horizontal="center" vertical="center"/>
    </xf>
    <xf numFmtId="164" fontId="20" fillId="2" borderId="3" xfId="0" applyNumberFormat="1" applyFont="1" applyFill="1" applyBorder="1" applyAlignment="1">
      <alignment horizontal="center" vertical="center"/>
    </xf>
    <xf numFmtId="164" fontId="22" fillId="0" borderId="2" xfId="0" applyNumberFormat="1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164" fontId="22" fillId="0" borderId="3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2" fillId="0" borderId="1" xfId="0" applyFont="1" applyBorder="1" applyAlignment="1">
      <alignment vertical="center"/>
    </xf>
    <xf numFmtId="0" fontId="46" fillId="0" borderId="0" xfId="0" applyFont="1"/>
    <xf numFmtId="0" fontId="0" fillId="8" borderId="1" xfId="0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0" fillId="8" borderId="1" xfId="0" applyFill="1" applyBorder="1"/>
    <xf numFmtId="0" fontId="42" fillId="8" borderId="1" xfId="0" applyFont="1" applyFill="1" applyBorder="1" applyAlignment="1">
      <alignment horizontal="center" vertical="center"/>
    </xf>
    <xf numFmtId="0" fontId="44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0" fillId="4" borderId="0" xfId="0" applyFill="1" applyBorder="1" applyAlignment="1"/>
    <xf numFmtId="0" fontId="22" fillId="3" borderId="0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 wrapText="1"/>
    </xf>
    <xf numFmtId="0" fontId="34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4" fillId="8" borderId="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colors>
    <mruColors>
      <color rgb="FF0000FF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6"/>
  <sheetViews>
    <sheetView workbookViewId="0">
      <selection activeCell="L8" sqref="L8"/>
    </sheetView>
  </sheetViews>
  <sheetFormatPr baseColWidth="10" defaultColWidth="11.453125" defaultRowHeight="14" x14ac:dyDescent="0.35"/>
  <cols>
    <col min="1" max="1" width="2.7265625" style="16" customWidth="1"/>
    <col min="2" max="2" width="7.81640625" style="16" bestFit="1" customWidth="1"/>
    <col min="3" max="3" width="24.36328125" style="16" bestFit="1" customWidth="1"/>
    <col min="4" max="4" width="15.90625" style="16" bestFit="1" customWidth="1"/>
    <col min="5" max="5" width="5.1796875" style="16" bestFit="1" customWidth="1"/>
    <col min="6" max="6" width="14" style="16" bestFit="1" customWidth="1"/>
    <col min="7" max="7" width="15.453125" style="16" bestFit="1" customWidth="1"/>
    <col min="8" max="8" width="5.54296875" style="16" bestFit="1" customWidth="1"/>
    <col min="9" max="9" width="13.453125" style="16" bestFit="1" customWidth="1"/>
    <col min="10" max="10" width="11.08984375" style="16" bestFit="1" customWidth="1"/>
    <col min="11" max="11" width="3.08984375" style="16" customWidth="1"/>
    <col min="12" max="16384" width="11.453125" style="16"/>
  </cols>
  <sheetData>
    <row r="1" spans="1:11" x14ac:dyDescent="0.35">
      <c r="A1" s="66"/>
      <c r="B1" s="66"/>
      <c r="C1" s="81"/>
      <c r="D1" s="66"/>
      <c r="E1" s="66"/>
      <c r="F1" s="66"/>
      <c r="G1" s="66"/>
      <c r="H1" s="66"/>
      <c r="I1" s="66"/>
      <c r="J1" s="66"/>
      <c r="K1" s="66"/>
    </row>
    <row r="2" spans="1:11" ht="24.75" customHeight="1" x14ac:dyDescent="0.35">
      <c r="A2" s="66"/>
      <c r="B2" s="240" t="s">
        <v>39</v>
      </c>
      <c r="C2" s="241"/>
      <c r="D2" s="241"/>
      <c r="E2" s="242"/>
      <c r="F2" s="208"/>
      <c r="G2" s="209"/>
      <c r="H2" s="210"/>
      <c r="I2" s="210"/>
      <c r="J2" s="208"/>
      <c r="K2" s="66"/>
    </row>
    <row r="3" spans="1:11" ht="22.5" customHeight="1" x14ac:dyDescent="0.35">
      <c r="A3" s="66"/>
      <c r="B3" s="17" t="s">
        <v>333</v>
      </c>
      <c r="C3" s="17" t="s">
        <v>10</v>
      </c>
      <c r="D3" s="17" t="s">
        <v>1</v>
      </c>
      <c r="E3" s="22" t="s">
        <v>17</v>
      </c>
      <c r="F3" s="196" t="s">
        <v>298</v>
      </c>
      <c r="G3" s="196" t="s">
        <v>299</v>
      </c>
      <c r="H3" s="44" t="s">
        <v>306</v>
      </c>
      <c r="I3" s="304" t="s">
        <v>332</v>
      </c>
      <c r="J3" s="305"/>
      <c r="K3" s="66"/>
    </row>
    <row r="4" spans="1:11" ht="20.149999999999999" customHeight="1" x14ac:dyDescent="0.35">
      <c r="A4" s="66"/>
      <c r="B4" s="28">
        <v>1</v>
      </c>
      <c r="C4" s="33" t="s">
        <v>152</v>
      </c>
      <c r="D4" s="33" t="s">
        <v>105</v>
      </c>
      <c r="E4" s="237">
        <v>60</v>
      </c>
      <c r="F4" s="237">
        <v>1</v>
      </c>
      <c r="G4" s="91">
        <v>1</v>
      </c>
      <c r="H4" s="33">
        <v>3</v>
      </c>
      <c r="I4" s="306">
        <f>F4+G4+H4</f>
        <v>5</v>
      </c>
      <c r="J4" s="307" t="s">
        <v>305</v>
      </c>
      <c r="K4" s="66"/>
    </row>
    <row r="5" spans="1:11" ht="20.149999999999999" customHeight="1" x14ac:dyDescent="0.35">
      <c r="A5" s="66"/>
      <c r="B5" s="28">
        <v>2</v>
      </c>
      <c r="C5" s="33" t="s">
        <v>250</v>
      </c>
      <c r="D5" s="33" t="s">
        <v>266</v>
      </c>
      <c r="E5" s="165">
        <v>67</v>
      </c>
      <c r="F5" s="237">
        <v>3</v>
      </c>
      <c r="G5" s="91">
        <v>3</v>
      </c>
      <c r="H5" s="33">
        <v>1</v>
      </c>
      <c r="I5" s="306">
        <f>F5+G5+H5</f>
        <v>7</v>
      </c>
      <c r="J5" s="305"/>
      <c r="K5" s="66"/>
    </row>
    <row r="6" spans="1:11" ht="14.5" x14ac:dyDescent="0.35">
      <c r="A6" s="66"/>
      <c r="B6" s="161"/>
      <c r="C6" s="161"/>
      <c r="D6" s="161"/>
      <c r="E6" s="161"/>
      <c r="F6" s="66"/>
      <c r="G6" s="211"/>
      <c r="H6" s="80"/>
      <c r="I6" s="80"/>
      <c r="J6" s="66"/>
      <c r="K6" s="66"/>
    </row>
    <row r="7" spans="1:11" ht="14.5" x14ac:dyDescent="0.35">
      <c r="A7" s="175"/>
      <c r="G7" s="194"/>
      <c r="H7"/>
      <c r="I7"/>
    </row>
    <row r="8" spans="1:11" ht="14.5" x14ac:dyDescent="0.35">
      <c r="A8" s="93"/>
      <c r="G8" s="194"/>
      <c r="H8"/>
      <c r="I8"/>
    </row>
    <row r="9" spans="1:11" ht="14.5" x14ac:dyDescent="0.35">
      <c r="G9" s="194"/>
      <c r="H9"/>
      <c r="I9"/>
    </row>
    <row r="10" spans="1:11" ht="14.5" x14ac:dyDescent="0.35">
      <c r="G10" s="194"/>
      <c r="H10"/>
      <c r="I10"/>
    </row>
    <row r="11" spans="1:11" ht="14.5" x14ac:dyDescent="0.35">
      <c r="G11" s="194"/>
      <c r="H11"/>
      <c r="I11"/>
    </row>
    <row r="12" spans="1:11" ht="14.5" x14ac:dyDescent="0.35">
      <c r="G12" s="194"/>
      <c r="H12"/>
      <c r="I12"/>
    </row>
    <row r="13" spans="1:11" ht="14.5" x14ac:dyDescent="0.35">
      <c r="G13" s="194"/>
      <c r="H13"/>
      <c r="I13"/>
    </row>
    <row r="14" spans="1:11" ht="14.5" x14ac:dyDescent="0.35">
      <c r="G14" s="194"/>
      <c r="H14"/>
      <c r="I14"/>
    </row>
    <row r="15" spans="1:11" ht="14.5" x14ac:dyDescent="0.35">
      <c r="G15" s="194"/>
      <c r="H15"/>
      <c r="I15"/>
    </row>
    <row r="16" spans="1:11" ht="14.5" x14ac:dyDescent="0.35">
      <c r="G16" s="194"/>
      <c r="H16"/>
      <c r="I16"/>
    </row>
  </sheetData>
  <sortState xmlns:xlrd2="http://schemas.microsoft.com/office/spreadsheetml/2017/richdata2" ref="C4:J5">
    <sortCondition descending="1" ref="I4:I5"/>
  </sortState>
  <mergeCells count="1">
    <mergeCell ref="B2:E2"/>
  </mergeCells>
  <pageMargins left="0.7" right="0.7" top="0.75" bottom="0.75" header="0.3" footer="0.3"/>
  <pageSetup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52"/>
  <sheetViews>
    <sheetView topLeftCell="G1" zoomScaleNormal="100" workbookViewId="0">
      <selection activeCell="V2" sqref="V2"/>
    </sheetView>
  </sheetViews>
  <sheetFormatPr baseColWidth="10" defaultColWidth="11.453125" defaultRowHeight="14" x14ac:dyDescent="0.35"/>
  <cols>
    <col min="1" max="1" width="2.7265625" style="64" customWidth="1"/>
    <col min="2" max="2" width="6.08984375" style="155" customWidth="1"/>
    <col min="3" max="3" width="17.26953125" style="110" bestFit="1" customWidth="1"/>
    <col min="4" max="4" width="20.54296875" style="109" customWidth="1"/>
    <col min="5" max="5" width="20.7265625" style="110" bestFit="1" customWidth="1"/>
    <col min="6" max="6" width="20.1796875" style="109" bestFit="1" customWidth="1"/>
    <col min="7" max="7" width="3.81640625" style="169" bestFit="1" customWidth="1"/>
    <col min="8" max="8" width="8.7265625" style="111" customWidth="1"/>
    <col min="9" max="9" width="7" style="111" customWidth="1"/>
    <col min="10" max="10" width="3.81640625" style="111" bestFit="1" customWidth="1"/>
    <col min="11" max="11" width="9.1796875" style="111" customWidth="1"/>
    <col min="12" max="12" width="6.7265625" style="111" customWidth="1"/>
    <col min="13" max="13" width="6.81640625" style="111" customWidth="1"/>
    <col min="14" max="14" width="7.26953125" style="111" customWidth="1"/>
    <col min="15" max="15" width="9.08984375" style="111" customWidth="1"/>
    <col min="16" max="17" width="11.453125" style="16"/>
    <col min="18" max="18" width="11.453125" style="5"/>
    <col min="19" max="19" width="13.453125" style="5" customWidth="1"/>
    <col min="20" max="21" width="11.453125" style="5"/>
    <col min="22" max="22" width="12.54296875" style="5" customWidth="1"/>
    <col min="23" max="23" width="2.81640625" style="5" customWidth="1"/>
    <col min="24" max="16384" width="11.453125" style="5"/>
  </cols>
  <sheetData>
    <row r="1" spans="1:23" ht="14.5" x14ac:dyDescent="0.35">
      <c r="B1" s="105"/>
      <c r="C1" s="170" t="s">
        <v>297</v>
      </c>
      <c r="D1" s="105"/>
      <c r="E1" s="106"/>
      <c r="F1" s="105"/>
      <c r="G1" s="167"/>
      <c r="H1" s="107"/>
      <c r="I1" s="107"/>
      <c r="J1" s="107"/>
      <c r="K1" s="107"/>
      <c r="L1" s="107"/>
      <c r="M1" s="107"/>
      <c r="N1" s="107"/>
      <c r="O1" s="107"/>
      <c r="P1" s="221"/>
      <c r="Q1" s="221"/>
      <c r="R1" s="64"/>
      <c r="S1" s="64"/>
      <c r="T1" s="64"/>
      <c r="U1" s="64"/>
      <c r="V1" s="64"/>
      <c r="W1" s="64"/>
    </row>
    <row r="2" spans="1:23" ht="25" customHeight="1" x14ac:dyDescent="0.35">
      <c r="B2" s="281" t="s">
        <v>94</v>
      </c>
      <c r="C2" s="281"/>
      <c r="D2" s="281"/>
      <c r="E2" s="281"/>
      <c r="F2" s="281"/>
      <c r="G2" s="282" t="s">
        <v>69</v>
      </c>
      <c r="H2" s="282"/>
      <c r="I2" s="282"/>
      <c r="J2" s="282"/>
      <c r="K2" s="282"/>
      <c r="L2" s="282"/>
      <c r="M2" s="283" t="s">
        <v>70</v>
      </c>
      <c r="N2" s="283"/>
      <c r="O2" s="329" t="s">
        <v>339</v>
      </c>
      <c r="P2" s="329"/>
      <c r="Q2" s="329"/>
      <c r="R2" s="329"/>
      <c r="S2" s="220"/>
      <c r="T2" s="220"/>
      <c r="U2" s="220"/>
      <c r="V2" s="220"/>
      <c r="W2" s="64"/>
    </row>
    <row r="3" spans="1:23" s="11" customFormat="1" ht="25" customHeight="1" x14ac:dyDescent="0.35">
      <c r="A3" s="96"/>
      <c r="B3" s="122" t="s">
        <v>338</v>
      </c>
      <c r="C3" s="19" t="s">
        <v>2</v>
      </c>
      <c r="D3" s="21" t="s">
        <v>3</v>
      </c>
      <c r="E3" s="19" t="s">
        <v>4</v>
      </c>
      <c r="F3" s="21" t="s">
        <v>5</v>
      </c>
      <c r="G3" s="168" t="s">
        <v>96</v>
      </c>
      <c r="H3" s="21" t="s">
        <v>95</v>
      </c>
      <c r="I3" s="21" t="s">
        <v>97</v>
      </c>
      <c r="J3" s="19" t="s">
        <v>96</v>
      </c>
      <c r="K3" s="19" t="s">
        <v>98</v>
      </c>
      <c r="L3" s="19" t="s">
        <v>99</v>
      </c>
      <c r="M3" s="112" t="s">
        <v>31</v>
      </c>
      <c r="N3" s="21" t="s">
        <v>9</v>
      </c>
      <c r="O3" s="21" t="s">
        <v>313</v>
      </c>
      <c r="P3" s="23" t="s">
        <v>312</v>
      </c>
      <c r="Q3" s="23" t="s">
        <v>314</v>
      </c>
      <c r="R3" s="324" t="s">
        <v>337</v>
      </c>
      <c r="S3" s="8" t="s">
        <v>309</v>
      </c>
      <c r="T3" s="325" t="s">
        <v>314</v>
      </c>
      <c r="U3" s="325"/>
      <c r="V3" s="326"/>
      <c r="W3" s="96"/>
    </row>
    <row r="4" spans="1:23" ht="25" customHeight="1" x14ac:dyDescent="0.35">
      <c r="B4" s="115">
        <v>1</v>
      </c>
      <c r="C4" s="33" t="s">
        <v>167</v>
      </c>
      <c r="D4" s="33" t="s">
        <v>166</v>
      </c>
      <c r="E4" s="33" t="s">
        <v>165</v>
      </c>
      <c r="F4" s="33" t="s">
        <v>161</v>
      </c>
      <c r="G4" s="198"/>
      <c r="H4" s="119">
        <v>0</v>
      </c>
      <c r="I4" s="119"/>
      <c r="J4" s="119">
        <v>1</v>
      </c>
      <c r="K4" s="119">
        <v>8.7200000000000006</v>
      </c>
      <c r="L4" s="119">
        <v>5</v>
      </c>
      <c r="M4" s="114">
        <f>G4+J4</f>
        <v>1</v>
      </c>
      <c r="N4" s="114">
        <f>H4+I4+K4+L4</f>
        <v>13.72</v>
      </c>
      <c r="O4" s="117">
        <v>8</v>
      </c>
      <c r="P4" s="165"/>
      <c r="Q4" s="165">
        <v>3</v>
      </c>
      <c r="R4" s="317">
        <f>O4+P4+Q4</f>
        <v>11</v>
      </c>
      <c r="S4" s="327"/>
      <c r="T4" s="224">
        <v>0</v>
      </c>
      <c r="U4" s="224">
        <v>9.44</v>
      </c>
      <c r="V4" s="225" t="s">
        <v>310</v>
      </c>
      <c r="W4" s="64"/>
    </row>
    <row r="5" spans="1:23" s="11" customFormat="1" ht="25" customHeight="1" x14ac:dyDescent="0.35">
      <c r="A5" s="96"/>
      <c r="B5" s="115">
        <v>2</v>
      </c>
      <c r="C5" s="33" t="s">
        <v>171</v>
      </c>
      <c r="D5" s="33" t="s">
        <v>26</v>
      </c>
      <c r="E5" s="33" t="s">
        <v>158</v>
      </c>
      <c r="F5" s="33" t="s">
        <v>26</v>
      </c>
      <c r="G5" s="118"/>
      <c r="H5" s="113">
        <v>0</v>
      </c>
      <c r="I5" s="113"/>
      <c r="J5" s="113">
        <v>1</v>
      </c>
      <c r="K5" s="113">
        <v>8.19</v>
      </c>
      <c r="L5" s="113"/>
      <c r="M5" s="114">
        <f t="shared" ref="M5:M15" si="0">G5+J5</f>
        <v>1</v>
      </c>
      <c r="N5" s="114">
        <f t="shared" ref="N5:N15" si="1">H5+I5+K5+L5</f>
        <v>8.19</v>
      </c>
      <c r="O5" s="117">
        <v>11</v>
      </c>
      <c r="P5" s="224">
        <v>10</v>
      </c>
      <c r="Q5" s="224">
        <v>0</v>
      </c>
      <c r="R5" s="317">
        <f t="shared" ref="R5:R15" si="2">O5+P5+Q5</f>
        <v>21</v>
      </c>
      <c r="S5" s="30">
        <v>9.1</v>
      </c>
      <c r="T5" s="30">
        <v>0</v>
      </c>
      <c r="U5" s="30">
        <v>0</v>
      </c>
      <c r="V5" s="223"/>
      <c r="W5" s="96"/>
    </row>
    <row r="6" spans="1:23" s="153" customFormat="1" ht="25" customHeight="1" x14ac:dyDescent="0.35">
      <c r="A6" s="96"/>
      <c r="B6" s="115">
        <v>3</v>
      </c>
      <c r="C6" s="33" t="s">
        <v>179</v>
      </c>
      <c r="D6" s="33" t="s">
        <v>176</v>
      </c>
      <c r="E6" s="33" t="s">
        <v>111</v>
      </c>
      <c r="F6" s="33" t="s">
        <v>180</v>
      </c>
      <c r="G6" s="198">
        <v>1</v>
      </c>
      <c r="H6" s="113">
        <v>12.52</v>
      </c>
      <c r="I6" s="113"/>
      <c r="J6" s="113"/>
      <c r="K6" s="113">
        <v>0</v>
      </c>
      <c r="L6" s="113"/>
      <c r="M6" s="114">
        <f t="shared" si="0"/>
        <v>1</v>
      </c>
      <c r="N6" s="114">
        <f t="shared" si="1"/>
        <v>12.52</v>
      </c>
      <c r="O6" s="114">
        <v>10</v>
      </c>
      <c r="P6" s="30">
        <v>11</v>
      </c>
      <c r="Q6" s="30"/>
      <c r="R6" s="317">
        <f t="shared" si="2"/>
        <v>21</v>
      </c>
      <c r="S6" s="224">
        <v>7.19</v>
      </c>
      <c r="W6" s="96"/>
    </row>
    <row r="7" spans="1:23" s="11" customFormat="1" ht="25" customHeight="1" x14ac:dyDescent="0.35">
      <c r="A7" s="96"/>
      <c r="B7" s="115">
        <v>4</v>
      </c>
      <c r="C7" s="33" t="s">
        <v>164</v>
      </c>
      <c r="D7" s="33" t="s">
        <v>163</v>
      </c>
      <c r="E7" s="33" t="s">
        <v>169</v>
      </c>
      <c r="F7" s="33" t="s">
        <v>170</v>
      </c>
      <c r="G7" s="198"/>
      <c r="H7" s="119">
        <v>0</v>
      </c>
      <c r="I7" s="119"/>
      <c r="J7" s="119">
        <v>1</v>
      </c>
      <c r="K7" s="119">
        <v>7.35</v>
      </c>
      <c r="L7" s="119"/>
      <c r="M7" s="114">
        <f t="shared" si="0"/>
        <v>1</v>
      </c>
      <c r="N7" s="114">
        <f t="shared" si="1"/>
        <v>7.35</v>
      </c>
      <c r="O7" s="114">
        <v>13</v>
      </c>
      <c r="P7" s="30">
        <v>6</v>
      </c>
      <c r="Q7" s="30"/>
      <c r="R7" s="317">
        <f t="shared" si="2"/>
        <v>19</v>
      </c>
      <c r="S7" s="226"/>
      <c r="W7" s="96"/>
    </row>
    <row r="8" spans="1:23" s="92" customFormat="1" ht="25" customHeight="1" x14ac:dyDescent="0.35">
      <c r="A8" s="64"/>
      <c r="B8" s="115">
        <v>5</v>
      </c>
      <c r="C8" s="33" t="s">
        <v>106</v>
      </c>
      <c r="D8" s="33" t="s">
        <v>168</v>
      </c>
      <c r="E8" s="33" t="s">
        <v>120</v>
      </c>
      <c r="F8" s="33" t="s">
        <v>170</v>
      </c>
      <c r="G8" s="165"/>
      <c r="H8" s="165">
        <v>0</v>
      </c>
      <c r="I8" s="104"/>
      <c r="J8" s="104">
        <v>1</v>
      </c>
      <c r="K8" s="104">
        <v>12.69</v>
      </c>
      <c r="L8" s="104">
        <v>5</v>
      </c>
      <c r="M8" s="114">
        <f t="shared" si="0"/>
        <v>1</v>
      </c>
      <c r="N8" s="114">
        <f t="shared" si="1"/>
        <v>17.689999999999998</v>
      </c>
      <c r="O8" s="114">
        <v>6</v>
      </c>
      <c r="P8" s="49">
        <v>13</v>
      </c>
      <c r="Q8" s="49"/>
      <c r="R8" s="317">
        <f t="shared" si="2"/>
        <v>19</v>
      </c>
      <c r="S8" s="188"/>
      <c r="W8" s="64"/>
    </row>
    <row r="9" spans="1:23" s="92" customFormat="1" ht="25" customHeight="1" x14ac:dyDescent="0.35">
      <c r="A9" s="64"/>
      <c r="B9" s="115">
        <v>6</v>
      </c>
      <c r="C9" s="33" t="s">
        <v>173</v>
      </c>
      <c r="D9" s="33" t="s">
        <v>172</v>
      </c>
      <c r="E9" s="33" t="s">
        <v>38</v>
      </c>
      <c r="F9" s="33" t="s">
        <v>121</v>
      </c>
      <c r="G9" s="199"/>
      <c r="H9" s="152">
        <v>0</v>
      </c>
      <c r="I9" s="152"/>
      <c r="J9" s="152">
        <v>1</v>
      </c>
      <c r="K9" s="152">
        <v>8.58</v>
      </c>
      <c r="L9" s="152">
        <v>5</v>
      </c>
      <c r="M9" s="114">
        <f t="shared" si="0"/>
        <v>1</v>
      </c>
      <c r="N9" s="114">
        <f t="shared" si="1"/>
        <v>13.58</v>
      </c>
      <c r="O9" s="117">
        <v>9</v>
      </c>
      <c r="P9" s="165">
        <v>7</v>
      </c>
      <c r="Q9" s="165"/>
      <c r="R9" s="317">
        <f t="shared" si="2"/>
        <v>16</v>
      </c>
      <c r="S9" s="188"/>
      <c r="W9" s="64"/>
    </row>
    <row r="10" spans="1:23" ht="25" customHeight="1" x14ac:dyDescent="0.35">
      <c r="B10" s="115">
        <v>7</v>
      </c>
      <c r="C10" s="33" t="s">
        <v>169</v>
      </c>
      <c r="D10" s="33" t="s">
        <v>168</v>
      </c>
      <c r="E10" s="33" t="s">
        <v>165</v>
      </c>
      <c r="F10" s="33" t="s">
        <v>161</v>
      </c>
      <c r="G10" s="198"/>
      <c r="H10" s="113">
        <v>0</v>
      </c>
      <c r="I10" s="113"/>
      <c r="J10" s="113"/>
      <c r="K10" s="113">
        <v>0</v>
      </c>
      <c r="L10" s="113"/>
      <c r="M10" s="114">
        <f t="shared" si="0"/>
        <v>0</v>
      </c>
      <c r="N10" s="114">
        <f t="shared" si="1"/>
        <v>0</v>
      </c>
      <c r="O10" s="104"/>
      <c r="P10" s="165">
        <v>9</v>
      </c>
      <c r="Q10" s="165"/>
      <c r="R10" s="317">
        <f t="shared" si="2"/>
        <v>9</v>
      </c>
      <c r="S10" s="227"/>
      <c r="W10" s="64"/>
    </row>
    <row r="11" spans="1:23" ht="25" customHeight="1" x14ac:dyDescent="0.35">
      <c r="B11" s="115">
        <v>8</v>
      </c>
      <c r="C11" s="33" t="s">
        <v>179</v>
      </c>
      <c r="D11" s="33" t="s">
        <v>176</v>
      </c>
      <c r="E11" s="33" t="s">
        <v>117</v>
      </c>
      <c r="F11" s="33" t="s">
        <v>115</v>
      </c>
      <c r="G11" s="198"/>
      <c r="H11" s="113">
        <v>0</v>
      </c>
      <c r="I11" s="113"/>
      <c r="J11" s="113"/>
      <c r="K11" s="113">
        <v>0</v>
      </c>
      <c r="L11" s="113"/>
      <c r="M11" s="114">
        <f t="shared" si="0"/>
        <v>0</v>
      </c>
      <c r="N11" s="114">
        <f t="shared" si="1"/>
        <v>0</v>
      </c>
      <c r="O11" s="114"/>
      <c r="P11" s="6">
        <v>8</v>
      </c>
      <c r="Q11" s="237"/>
      <c r="R11" s="317">
        <f t="shared" si="2"/>
        <v>8</v>
      </c>
      <c r="S11" s="227"/>
      <c r="W11" s="64"/>
    </row>
    <row r="12" spans="1:23" ht="25" customHeight="1" x14ac:dyDescent="0.35">
      <c r="B12" s="115">
        <v>9</v>
      </c>
      <c r="C12" s="33" t="s">
        <v>175</v>
      </c>
      <c r="D12" s="33" t="s">
        <v>116</v>
      </c>
      <c r="E12" s="33" t="s">
        <v>174</v>
      </c>
      <c r="F12" s="33" t="s">
        <v>118</v>
      </c>
      <c r="G12" s="118"/>
      <c r="H12" s="113">
        <v>0</v>
      </c>
      <c r="I12" s="113"/>
      <c r="J12" s="113">
        <v>1</v>
      </c>
      <c r="K12" s="113">
        <v>16.22</v>
      </c>
      <c r="L12" s="113"/>
      <c r="M12" s="114">
        <f t="shared" si="0"/>
        <v>1</v>
      </c>
      <c r="N12" s="114">
        <f t="shared" si="1"/>
        <v>16.22</v>
      </c>
      <c r="O12" s="117">
        <v>7</v>
      </c>
      <c r="P12" s="6"/>
      <c r="Q12" s="237"/>
      <c r="R12" s="317">
        <f t="shared" si="2"/>
        <v>7</v>
      </c>
      <c r="S12" s="227"/>
      <c r="W12" s="64"/>
    </row>
    <row r="13" spans="1:23" s="92" customFormat="1" ht="25" customHeight="1" x14ac:dyDescent="0.35">
      <c r="A13" s="64"/>
      <c r="B13" s="115">
        <v>10</v>
      </c>
      <c r="C13" s="33" t="s">
        <v>164</v>
      </c>
      <c r="D13" s="33" t="s">
        <v>163</v>
      </c>
      <c r="E13" s="33" t="s">
        <v>165</v>
      </c>
      <c r="F13" s="33" t="s">
        <v>161</v>
      </c>
      <c r="G13" s="198"/>
      <c r="H13" s="119">
        <v>0</v>
      </c>
      <c r="I13" s="119"/>
      <c r="J13" s="119"/>
      <c r="K13" s="119">
        <v>0</v>
      </c>
      <c r="L13" s="119"/>
      <c r="M13" s="114">
        <f t="shared" si="0"/>
        <v>0</v>
      </c>
      <c r="N13" s="114">
        <f t="shared" si="1"/>
        <v>0</v>
      </c>
      <c r="O13" s="114"/>
      <c r="P13" s="6"/>
      <c r="Q13" s="237"/>
      <c r="R13" s="317">
        <f t="shared" si="2"/>
        <v>0</v>
      </c>
      <c r="S13" s="188"/>
      <c r="W13" s="64"/>
    </row>
    <row r="14" spans="1:23" ht="25" customHeight="1" x14ac:dyDescent="0.35">
      <c r="B14" s="115">
        <v>11</v>
      </c>
      <c r="C14" s="33" t="s">
        <v>178</v>
      </c>
      <c r="D14" s="33" t="s">
        <v>119</v>
      </c>
      <c r="E14" s="33" t="s">
        <v>117</v>
      </c>
      <c r="F14" s="33" t="s">
        <v>115</v>
      </c>
      <c r="G14" s="117"/>
      <c r="H14" s="116">
        <v>0</v>
      </c>
      <c r="I14" s="116"/>
      <c r="J14" s="116"/>
      <c r="K14" s="116">
        <v>0</v>
      </c>
      <c r="L14" s="116"/>
      <c r="M14" s="114">
        <f t="shared" si="0"/>
        <v>0</v>
      </c>
      <c r="N14" s="114">
        <f t="shared" si="1"/>
        <v>0</v>
      </c>
      <c r="O14" s="114"/>
      <c r="P14" s="6"/>
      <c r="Q14" s="237"/>
      <c r="R14" s="317">
        <f t="shared" si="2"/>
        <v>0</v>
      </c>
      <c r="S14" s="227"/>
      <c r="W14" s="64"/>
    </row>
    <row r="15" spans="1:23" s="92" customFormat="1" ht="25" customHeight="1" x14ac:dyDescent="0.35">
      <c r="A15" s="64"/>
      <c r="B15" s="115">
        <v>12</v>
      </c>
      <c r="C15" s="33" t="s">
        <v>112</v>
      </c>
      <c r="D15" s="33" t="s">
        <v>176</v>
      </c>
      <c r="E15" s="33" t="s">
        <v>113</v>
      </c>
      <c r="F15" s="185" t="s">
        <v>114</v>
      </c>
      <c r="G15" s="118"/>
      <c r="H15" s="113">
        <v>0</v>
      </c>
      <c r="I15" s="113"/>
      <c r="J15" s="113"/>
      <c r="K15" s="113">
        <v>0</v>
      </c>
      <c r="L15" s="113"/>
      <c r="M15" s="114">
        <f t="shared" si="0"/>
        <v>0</v>
      </c>
      <c r="N15" s="114">
        <f t="shared" si="1"/>
        <v>0</v>
      </c>
      <c r="O15" s="114"/>
      <c r="P15" s="165"/>
      <c r="Q15" s="165"/>
      <c r="R15" s="317">
        <f t="shared" si="2"/>
        <v>0</v>
      </c>
      <c r="S15" s="188"/>
      <c r="W15" s="64"/>
    </row>
    <row r="16" spans="1:23" s="92" customFormat="1" ht="25" customHeight="1" x14ac:dyDescent="0.35">
      <c r="A16" s="64"/>
      <c r="B16" s="64"/>
      <c r="C16" s="64"/>
      <c r="D16" s="64"/>
      <c r="E16" s="64"/>
      <c r="F16" s="64"/>
      <c r="G16" s="197"/>
      <c r="H16" s="186"/>
      <c r="I16" s="186"/>
      <c r="J16" s="186"/>
      <c r="K16" s="186"/>
      <c r="L16" s="186"/>
      <c r="M16" s="186"/>
      <c r="N16" s="186"/>
      <c r="O16" s="222"/>
      <c r="P16" s="221"/>
      <c r="Q16" s="221"/>
      <c r="R16" s="64"/>
      <c r="S16" s="64"/>
      <c r="T16" s="64"/>
      <c r="U16" s="64"/>
      <c r="V16" s="64"/>
      <c r="W16" s="64"/>
    </row>
    <row r="17" spans="1:17" ht="25" customHeight="1" x14ac:dyDescent="0.25">
      <c r="A17" s="92"/>
      <c r="B17" s="5"/>
      <c r="G17" s="93"/>
      <c r="H17" s="92"/>
      <c r="I17" s="92"/>
      <c r="J17" s="92"/>
      <c r="K17" s="92"/>
      <c r="L17" s="92"/>
      <c r="M17" s="92"/>
      <c r="N17" s="92"/>
      <c r="O17" s="92"/>
      <c r="P17" s="200"/>
      <c r="Q17" s="200"/>
    </row>
    <row r="18" spans="1:17" ht="18.5" customHeight="1" x14ac:dyDescent="0.25">
      <c r="A18" s="131"/>
      <c r="B18" s="92"/>
      <c r="C18" s="5"/>
      <c r="D18" s="5"/>
      <c r="E18" s="5"/>
      <c r="F18" s="5"/>
      <c r="G18" s="16"/>
      <c r="H18" s="5"/>
      <c r="I18" s="5"/>
      <c r="J18" s="5"/>
      <c r="K18" s="5"/>
      <c r="L18" s="5"/>
      <c r="M18" s="5"/>
      <c r="N18" s="5"/>
      <c r="O18" s="5"/>
    </row>
    <row r="19" spans="1:17" ht="25" customHeight="1" x14ac:dyDescent="0.25">
      <c r="A19" s="131"/>
      <c r="B19" s="5"/>
      <c r="C19" s="5"/>
      <c r="D19" s="5"/>
      <c r="E19" s="5"/>
      <c r="F19" s="5"/>
      <c r="G19" s="16"/>
      <c r="H19" s="5"/>
      <c r="I19" s="5"/>
      <c r="J19" s="5"/>
      <c r="K19" s="5"/>
      <c r="L19" s="5"/>
      <c r="M19" s="5"/>
      <c r="N19" s="5"/>
      <c r="O19" s="5"/>
    </row>
    <row r="20" spans="1:17" s="92" customFormat="1" ht="25" customHeight="1" x14ac:dyDescent="0.25">
      <c r="A20" s="131"/>
      <c r="B20" s="5"/>
      <c r="C20" s="5"/>
      <c r="D20" s="5"/>
      <c r="E20" s="5"/>
      <c r="F20" s="5"/>
      <c r="G20" s="16"/>
      <c r="H20" s="5"/>
      <c r="I20" s="5"/>
      <c r="J20" s="5"/>
      <c r="K20" s="5"/>
      <c r="L20" s="5"/>
      <c r="M20" s="5"/>
      <c r="N20" s="5"/>
      <c r="O20" s="5"/>
      <c r="P20" s="93"/>
      <c r="Q20" s="93"/>
    </row>
    <row r="21" spans="1:17" ht="25" customHeight="1" x14ac:dyDescent="0.35">
      <c r="A21" s="132"/>
      <c r="B21" s="5"/>
      <c r="C21" s="5"/>
      <c r="D21" s="5"/>
      <c r="E21" s="5"/>
      <c r="F21" s="5"/>
      <c r="G21" s="16"/>
      <c r="H21" s="5"/>
      <c r="I21" s="5"/>
      <c r="J21" s="5"/>
      <c r="K21" s="5"/>
      <c r="L21" s="5"/>
      <c r="M21" s="5"/>
      <c r="N21" s="5"/>
      <c r="O21" s="5"/>
    </row>
    <row r="22" spans="1:17" ht="25" customHeight="1" x14ac:dyDescent="0.35">
      <c r="A22" s="123"/>
      <c r="B22" s="5"/>
      <c r="C22" s="5"/>
      <c r="D22" s="5"/>
      <c r="E22" s="5"/>
      <c r="F22" s="5"/>
      <c r="G22" s="16"/>
      <c r="H22" s="5"/>
      <c r="I22" s="5"/>
      <c r="J22" s="5"/>
      <c r="K22" s="5"/>
      <c r="L22" s="5"/>
      <c r="M22" s="5"/>
      <c r="N22" s="5"/>
      <c r="O22" s="5"/>
    </row>
    <row r="23" spans="1:17" ht="25" customHeight="1" x14ac:dyDescent="0.35">
      <c r="A23" s="123"/>
      <c r="B23" s="5"/>
      <c r="C23" s="5"/>
      <c r="D23" s="5"/>
      <c r="E23" s="5"/>
      <c r="F23" s="5"/>
      <c r="G23" s="16"/>
      <c r="H23" s="5"/>
      <c r="I23" s="5"/>
      <c r="J23" s="5"/>
      <c r="K23" s="5"/>
      <c r="L23" s="5"/>
      <c r="M23" s="5"/>
      <c r="N23" s="5"/>
      <c r="O23" s="5"/>
    </row>
    <row r="24" spans="1:17" ht="25" customHeight="1" x14ac:dyDescent="0.35">
      <c r="A24" s="5"/>
      <c r="B24" s="92"/>
      <c r="C24" s="5"/>
      <c r="D24" s="5"/>
      <c r="E24" s="5"/>
      <c r="F24" s="5"/>
      <c r="G24" s="16"/>
      <c r="H24" s="5"/>
      <c r="I24" s="5"/>
      <c r="J24" s="5"/>
      <c r="K24" s="5"/>
      <c r="L24" s="5"/>
      <c r="M24" s="5"/>
      <c r="N24" s="5"/>
      <c r="O24" s="5"/>
    </row>
    <row r="25" spans="1:17" ht="25" customHeight="1" x14ac:dyDescent="0.35">
      <c r="A25" s="5"/>
      <c r="B25" s="5"/>
      <c r="C25" s="5"/>
      <c r="D25" s="5"/>
      <c r="E25" s="5"/>
      <c r="F25" s="5"/>
      <c r="G25" s="16"/>
      <c r="H25" s="5"/>
      <c r="I25" s="5"/>
      <c r="J25" s="5"/>
      <c r="K25" s="5"/>
      <c r="L25" s="5"/>
      <c r="M25" s="5"/>
      <c r="N25" s="5"/>
      <c r="O25" s="5"/>
    </row>
    <row r="26" spans="1:17" s="92" customFormat="1" ht="25" customHeight="1" x14ac:dyDescent="0.35">
      <c r="B26" s="5"/>
      <c r="C26" s="5"/>
      <c r="D26" s="5"/>
      <c r="E26" s="5"/>
      <c r="F26" s="5"/>
      <c r="G26" s="16"/>
      <c r="H26" s="5"/>
      <c r="I26" s="5"/>
      <c r="J26" s="5"/>
      <c r="K26" s="5"/>
      <c r="L26" s="5"/>
      <c r="M26" s="5"/>
      <c r="N26" s="5"/>
      <c r="O26" s="5"/>
      <c r="P26" s="93"/>
      <c r="Q26" s="93"/>
    </row>
    <row r="27" spans="1:17" ht="25" customHeight="1" x14ac:dyDescent="0.35">
      <c r="A27" s="5"/>
      <c r="B27" s="5"/>
      <c r="C27" s="5"/>
      <c r="D27" s="5"/>
      <c r="E27" s="5"/>
      <c r="F27" s="5"/>
      <c r="G27" s="16"/>
      <c r="H27" s="5"/>
      <c r="I27" s="5"/>
      <c r="J27" s="5"/>
      <c r="K27" s="5"/>
      <c r="L27" s="5"/>
      <c r="M27" s="5"/>
      <c r="N27" s="5"/>
      <c r="O27" s="5"/>
    </row>
    <row r="28" spans="1:17" ht="25" customHeight="1" x14ac:dyDescent="0.35">
      <c r="A28" s="5"/>
      <c r="B28" s="5"/>
      <c r="C28" s="5"/>
      <c r="D28" s="5"/>
      <c r="E28" s="5"/>
      <c r="F28" s="5"/>
      <c r="G28" s="16"/>
      <c r="H28" s="5"/>
      <c r="I28" s="5"/>
      <c r="J28" s="5"/>
      <c r="K28" s="5"/>
      <c r="L28" s="5"/>
      <c r="M28" s="5"/>
      <c r="N28" s="5"/>
      <c r="O28" s="5"/>
    </row>
    <row r="29" spans="1:17" ht="25" customHeight="1" x14ac:dyDescent="0.35">
      <c r="A29" s="5"/>
      <c r="B29" s="5"/>
      <c r="C29" s="5"/>
      <c r="D29" s="5"/>
      <c r="E29" s="5"/>
      <c r="F29" s="5"/>
      <c r="G29" s="16"/>
      <c r="H29" s="5"/>
      <c r="I29" s="5"/>
      <c r="J29" s="5"/>
      <c r="K29" s="5"/>
      <c r="L29" s="5"/>
      <c r="M29" s="5"/>
      <c r="N29" s="5"/>
      <c r="O29" s="5"/>
    </row>
    <row r="30" spans="1:17" ht="25" customHeight="1" x14ac:dyDescent="0.35">
      <c r="A30" s="5" t="s">
        <v>29</v>
      </c>
      <c r="B30" s="5"/>
      <c r="C30" s="5"/>
      <c r="D30" s="5"/>
      <c r="E30" s="5"/>
      <c r="F30" s="5"/>
      <c r="G30" s="16"/>
      <c r="H30" s="5"/>
      <c r="I30" s="5"/>
      <c r="J30" s="5"/>
      <c r="K30" s="5"/>
      <c r="L30" s="5"/>
      <c r="M30" s="5"/>
      <c r="N30" s="5"/>
      <c r="O30" s="5"/>
    </row>
    <row r="31" spans="1:17" ht="25" customHeight="1" x14ac:dyDescent="0.35">
      <c r="A31" s="5"/>
      <c r="B31" s="5"/>
      <c r="C31" s="5"/>
      <c r="D31" s="5"/>
      <c r="E31" s="5"/>
      <c r="F31" s="5"/>
      <c r="G31" s="16"/>
      <c r="H31" s="5"/>
      <c r="I31" s="5"/>
      <c r="J31" s="5"/>
      <c r="K31" s="5"/>
      <c r="L31" s="5"/>
      <c r="M31" s="5"/>
      <c r="N31" s="5"/>
      <c r="O31" s="5"/>
    </row>
    <row r="32" spans="1:17" ht="25" customHeight="1" x14ac:dyDescent="0.35">
      <c r="A32" s="5"/>
      <c r="B32" s="5"/>
      <c r="C32" s="5"/>
      <c r="D32" s="5"/>
      <c r="E32" s="5"/>
      <c r="F32" s="5"/>
    </row>
    <row r="33" spans="1:6" ht="25" customHeight="1" x14ac:dyDescent="0.35">
      <c r="A33" s="5"/>
      <c r="B33" s="5"/>
      <c r="C33" s="154" t="s">
        <v>29</v>
      </c>
      <c r="D33" s="155"/>
      <c r="E33" s="154" t="s">
        <v>29</v>
      </c>
      <c r="F33" s="155"/>
    </row>
    <row r="34" spans="1:6" ht="25" customHeight="1" x14ac:dyDescent="0.35">
      <c r="A34" s="5"/>
      <c r="B34" s="5"/>
      <c r="C34" s="154"/>
      <c r="D34" s="155"/>
      <c r="E34" s="154"/>
      <c r="F34" s="155"/>
    </row>
    <row r="35" spans="1:6" ht="25" customHeight="1" x14ac:dyDescent="0.35">
      <c r="A35" s="5"/>
      <c r="B35" s="5"/>
    </row>
    <row r="36" spans="1:6" ht="25" customHeight="1" x14ac:dyDescent="0.35">
      <c r="A36" s="5"/>
      <c r="B36" s="5"/>
    </row>
    <row r="37" spans="1:6" ht="25" customHeight="1" x14ac:dyDescent="0.35">
      <c r="A37" s="5"/>
      <c r="B37" s="5"/>
    </row>
    <row r="38" spans="1:6" ht="25" customHeight="1" x14ac:dyDescent="0.35">
      <c r="A38" s="5"/>
      <c r="B38" s="5"/>
    </row>
    <row r="39" spans="1:6" ht="25" customHeight="1" x14ac:dyDescent="0.35">
      <c r="A39" s="5"/>
      <c r="B39" s="5"/>
    </row>
    <row r="40" spans="1:6" ht="17.5" customHeight="1" x14ac:dyDescent="0.35">
      <c r="A40" s="5"/>
    </row>
    <row r="41" spans="1:6" ht="25" customHeight="1" x14ac:dyDescent="0.35">
      <c r="A41" s="5"/>
    </row>
    <row r="42" spans="1:6" ht="25" customHeight="1" x14ac:dyDescent="0.35"/>
    <row r="43" spans="1:6" ht="25" customHeight="1" x14ac:dyDescent="0.35"/>
    <row r="44" spans="1:6" ht="25" customHeight="1" x14ac:dyDescent="0.35"/>
    <row r="45" spans="1:6" ht="25" customHeight="1" x14ac:dyDescent="0.35"/>
    <row r="46" spans="1:6" ht="25" customHeight="1" x14ac:dyDescent="0.35"/>
    <row r="47" spans="1:6" ht="25" customHeight="1" x14ac:dyDescent="0.35"/>
    <row r="48" spans="1:6" ht="25" customHeight="1" x14ac:dyDescent="0.35"/>
    <row r="49" ht="25" customHeight="1" x14ac:dyDescent="0.35"/>
    <row r="50" ht="25" customHeight="1" x14ac:dyDescent="0.35"/>
    <row r="51" ht="25" customHeight="1" x14ac:dyDescent="0.35"/>
    <row r="52" ht="25" customHeight="1" x14ac:dyDescent="0.35"/>
  </sheetData>
  <sortState xmlns:xlrd2="http://schemas.microsoft.com/office/spreadsheetml/2017/richdata2" ref="C5:R15">
    <sortCondition descending="1" ref="R5:R15"/>
  </sortState>
  <mergeCells count="5">
    <mergeCell ref="B2:F2"/>
    <mergeCell ref="G2:L2"/>
    <mergeCell ref="M2:N2"/>
    <mergeCell ref="T3:V3"/>
    <mergeCell ref="O2:R2"/>
  </mergeCells>
  <pageMargins left="0.39370078740157483" right="0.39370078740157483" top="0.39370078740157483" bottom="0.39370078740157483" header="0.31496062992125984" footer="0.31496062992125984"/>
  <pageSetup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6"/>
  <sheetViews>
    <sheetView workbookViewId="0">
      <selection activeCell="O7" sqref="O7"/>
    </sheetView>
  </sheetViews>
  <sheetFormatPr baseColWidth="10" defaultColWidth="11.453125" defaultRowHeight="14" x14ac:dyDescent="0.35"/>
  <cols>
    <col min="1" max="1" width="2.7265625" style="5" customWidth="1"/>
    <col min="2" max="2" width="7.453125" style="5" bestFit="1" customWidth="1"/>
    <col min="3" max="3" width="43" style="5" bestFit="1" customWidth="1"/>
    <col min="4" max="4" width="17.26953125" style="5" customWidth="1"/>
    <col min="5" max="5" width="8.453125" style="16" customWidth="1"/>
    <col min="6" max="6" width="4.1796875" style="16" bestFit="1" customWidth="1"/>
    <col min="7" max="7" width="8.54296875" style="16" bestFit="1" customWidth="1"/>
    <col min="8" max="8" width="4.453125" style="16" bestFit="1" customWidth="1"/>
    <col min="9" max="9" width="13" style="16" customWidth="1"/>
    <col min="10" max="10" width="10" style="16" bestFit="1" customWidth="1"/>
    <col min="11" max="11" width="11" style="16" bestFit="1" customWidth="1"/>
    <col min="12" max="12" width="10.54296875" style="16" bestFit="1" customWidth="1"/>
    <col min="13" max="13" width="2.7265625" style="5" customWidth="1"/>
    <col min="14" max="14" width="7.453125" style="16" customWidth="1"/>
    <col min="15" max="16384" width="11.453125" style="5"/>
  </cols>
  <sheetData>
    <row r="1" spans="1:14" x14ac:dyDescent="0.35">
      <c r="A1" s="65"/>
      <c r="B1" s="65"/>
      <c r="C1" s="65"/>
      <c r="D1" s="65"/>
      <c r="E1" s="66"/>
      <c r="F1" s="66"/>
      <c r="G1" s="66"/>
      <c r="H1" s="66"/>
      <c r="I1" s="66"/>
      <c r="J1" s="66"/>
      <c r="K1" s="66"/>
      <c r="L1" s="66"/>
      <c r="M1" s="65"/>
    </row>
    <row r="2" spans="1:14" ht="43.5" customHeight="1" x14ac:dyDescent="0.35">
      <c r="A2" s="65"/>
      <c r="B2" s="92"/>
      <c r="C2" s="92"/>
      <c r="D2" s="92"/>
      <c r="E2" s="93"/>
      <c r="F2" s="93"/>
      <c r="G2" s="93"/>
      <c r="H2" s="93"/>
      <c r="I2" s="94" t="s">
        <v>77</v>
      </c>
      <c r="J2" s="95" t="s">
        <v>87</v>
      </c>
      <c r="K2" s="95" t="s">
        <v>85</v>
      </c>
      <c r="L2" s="95" t="s">
        <v>86</v>
      </c>
      <c r="M2" s="65"/>
      <c r="N2" s="145"/>
    </row>
    <row r="3" spans="1:14" ht="23.25" customHeight="1" x14ac:dyDescent="0.3">
      <c r="A3" s="65"/>
      <c r="B3" s="284" t="s">
        <v>23</v>
      </c>
      <c r="C3" s="285"/>
      <c r="D3" s="286"/>
      <c r="E3" s="287" t="s">
        <v>71</v>
      </c>
      <c r="F3" s="287"/>
      <c r="G3" s="287"/>
      <c r="H3" s="287"/>
      <c r="I3" s="63">
        <v>35.945</v>
      </c>
      <c r="J3" s="24">
        <f>SUM(I3+1)</f>
        <v>36.945</v>
      </c>
      <c r="K3" s="24">
        <f>SUM(I3+2)</f>
        <v>37.945</v>
      </c>
      <c r="L3" s="24">
        <f>SUM(I3+3)</f>
        <v>38.945</v>
      </c>
      <c r="M3" s="65"/>
      <c r="N3" s="146"/>
    </row>
    <row r="4" spans="1:14" s="10" customFormat="1" ht="31.5" customHeight="1" x14ac:dyDescent="0.35">
      <c r="A4" s="69"/>
      <c r="B4" s="9" t="s">
        <v>25</v>
      </c>
      <c r="C4" s="13" t="s">
        <v>0</v>
      </c>
      <c r="D4" s="13" t="s">
        <v>1</v>
      </c>
      <c r="E4" s="29" t="s">
        <v>18</v>
      </c>
      <c r="F4" s="29" t="s">
        <v>72</v>
      </c>
      <c r="G4" s="12" t="s">
        <v>19</v>
      </c>
      <c r="H4" s="12" t="s">
        <v>73</v>
      </c>
      <c r="I4" s="47"/>
      <c r="J4" s="13" t="s">
        <v>20</v>
      </c>
      <c r="K4" s="13" t="s">
        <v>21</v>
      </c>
      <c r="L4" s="13" t="s">
        <v>22</v>
      </c>
      <c r="M4" s="69"/>
      <c r="N4" s="147"/>
    </row>
    <row r="5" spans="1:14" ht="25" customHeight="1" x14ac:dyDescent="0.35">
      <c r="A5" s="65"/>
      <c r="B5" s="6">
        <v>1</v>
      </c>
      <c r="C5" s="33" t="s">
        <v>125</v>
      </c>
      <c r="D5" s="33" t="s">
        <v>126</v>
      </c>
      <c r="E5" s="57">
        <v>16.73</v>
      </c>
      <c r="F5" s="6"/>
      <c r="G5" s="6">
        <v>0</v>
      </c>
      <c r="H5" s="6"/>
      <c r="I5" s="60">
        <f>E5+F5+G5+H5</f>
        <v>16.73</v>
      </c>
      <c r="J5" s="102"/>
      <c r="K5" s="102"/>
      <c r="L5" s="102"/>
      <c r="M5" s="65"/>
      <c r="N5" s="93"/>
    </row>
    <row r="6" spans="1:14" ht="25" customHeight="1" x14ac:dyDescent="0.35">
      <c r="A6" s="65"/>
      <c r="B6" s="6">
        <v>2</v>
      </c>
      <c r="C6" s="33" t="s">
        <v>128</v>
      </c>
      <c r="D6" s="33" t="s">
        <v>187</v>
      </c>
      <c r="E6" s="57">
        <v>17.794</v>
      </c>
      <c r="F6" s="6"/>
      <c r="G6" s="6">
        <v>18.151</v>
      </c>
      <c r="H6" s="6"/>
      <c r="I6" s="60">
        <f>E6+F6+G6+H6</f>
        <v>35.945</v>
      </c>
      <c r="J6" s="102">
        <v>1</v>
      </c>
      <c r="K6" s="102"/>
      <c r="L6" s="102"/>
      <c r="M6" s="65"/>
      <c r="N6" s="93"/>
    </row>
    <row r="7" spans="1:14" ht="25" customHeight="1" x14ac:dyDescent="0.35">
      <c r="A7" s="65"/>
      <c r="B7" s="6">
        <v>3</v>
      </c>
      <c r="C7" s="33" t="s">
        <v>193</v>
      </c>
      <c r="D7" s="33" t="s">
        <v>132</v>
      </c>
      <c r="E7" s="57">
        <v>18.773</v>
      </c>
      <c r="F7" s="6"/>
      <c r="G7" s="6">
        <v>19.068000000000001</v>
      </c>
      <c r="H7" s="6"/>
      <c r="I7" s="60">
        <f>E7+F7+G7+H7</f>
        <v>37.841000000000001</v>
      </c>
      <c r="J7" s="102"/>
      <c r="K7" s="102">
        <v>1</v>
      </c>
      <c r="L7" s="102"/>
      <c r="M7" s="65"/>
      <c r="N7" s="93"/>
    </row>
    <row r="8" spans="1:14" ht="25" customHeight="1" x14ac:dyDescent="0.35">
      <c r="A8" s="65"/>
      <c r="B8" s="6">
        <v>4</v>
      </c>
      <c r="C8" s="33" t="s">
        <v>135</v>
      </c>
      <c r="D8" s="33" t="s">
        <v>136</v>
      </c>
      <c r="E8" s="57">
        <v>17.699000000000002</v>
      </c>
      <c r="F8" s="6">
        <v>60</v>
      </c>
      <c r="G8" s="6">
        <v>17.568999999999999</v>
      </c>
      <c r="H8" s="6"/>
      <c r="I8" s="60">
        <f>E8+F8+G8+H8</f>
        <v>95.268000000000001</v>
      </c>
      <c r="J8" s="102"/>
      <c r="K8" s="102"/>
      <c r="L8" s="102"/>
      <c r="M8" s="65" t="s">
        <v>29</v>
      </c>
      <c r="N8" s="93"/>
    </row>
    <row r="9" spans="1:14" ht="25" customHeight="1" x14ac:dyDescent="0.35">
      <c r="A9" s="65"/>
      <c r="B9" s="6">
        <v>5</v>
      </c>
      <c r="C9" s="33" t="s">
        <v>43</v>
      </c>
      <c r="D9" s="33" t="s">
        <v>138</v>
      </c>
      <c r="E9" s="164">
        <v>19.812000000000001</v>
      </c>
      <c r="F9" s="165">
        <v>60</v>
      </c>
      <c r="G9" s="165">
        <v>19.585999999999999</v>
      </c>
      <c r="H9" s="165"/>
      <c r="I9" s="60">
        <f>E9+F9+G9+H9</f>
        <v>99.397999999999996</v>
      </c>
      <c r="J9" s="6"/>
      <c r="K9" s="6"/>
      <c r="L9" s="6"/>
      <c r="M9" s="65"/>
      <c r="N9" s="93"/>
    </row>
    <row r="10" spans="1:14" ht="25" customHeight="1" x14ac:dyDescent="0.35">
      <c r="A10" s="65"/>
      <c r="B10" s="65"/>
      <c r="C10" s="65"/>
      <c r="D10" s="65"/>
      <c r="E10" s="66"/>
      <c r="F10" s="66"/>
      <c r="G10" s="66"/>
      <c r="H10" s="66"/>
      <c r="I10" s="66"/>
      <c r="J10" s="66"/>
      <c r="K10" s="66"/>
      <c r="L10" s="66"/>
      <c r="M10" s="65"/>
      <c r="N10" s="93"/>
    </row>
    <row r="11" spans="1:14" ht="16" customHeight="1" x14ac:dyDescent="0.35">
      <c r="A11" s="92"/>
      <c r="B11" s="16"/>
      <c r="E11" s="133"/>
      <c r="M11" s="92"/>
      <c r="N11" s="93"/>
    </row>
    <row r="12" spans="1:14" x14ac:dyDescent="0.35">
      <c r="A12" s="92"/>
      <c r="B12" s="16"/>
      <c r="M12" s="92"/>
      <c r="N12" s="93"/>
    </row>
    <row r="13" spans="1:14" x14ac:dyDescent="0.35">
      <c r="A13" s="92"/>
      <c r="B13" s="16"/>
      <c r="E13" s="133"/>
      <c r="N13" s="172"/>
    </row>
    <row r="14" spans="1:14" x14ac:dyDescent="0.35">
      <c r="N14" s="172"/>
    </row>
    <row r="15" spans="1:14" x14ac:dyDescent="0.35">
      <c r="N15" s="172"/>
    </row>
    <row r="16" spans="1:14" x14ac:dyDescent="0.35">
      <c r="N16" s="93"/>
    </row>
    <row r="17" spans="14:14" x14ac:dyDescent="0.35">
      <c r="N17" s="93"/>
    </row>
    <row r="18" spans="14:14" x14ac:dyDescent="0.35">
      <c r="N18" s="93"/>
    </row>
    <row r="19" spans="14:14" x14ac:dyDescent="0.35">
      <c r="N19" s="93"/>
    </row>
    <row r="20" spans="14:14" x14ac:dyDescent="0.35">
      <c r="N20" s="93"/>
    </row>
    <row r="21" spans="14:14" x14ac:dyDescent="0.35">
      <c r="N21" s="93"/>
    </row>
    <row r="22" spans="14:14" x14ac:dyDescent="0.35">
      <c r="N22" s="93"/>
    </row>
    <row r="23" spans="14:14" x14ac:dyDescent="0.35">
      <c r="N23" s="93"/>
    </row>
    <row r="24" spans="14:14" x14ac:dyDescent="0.35">
      <c r="N24" s="93"/>
    </row>
    <row r="25" spans="14:14" x14ac:dyDescent="0.35">
      <c r="N25" s="93"/>
    </row>
    <row r="26" spans="14:14" x14ac:dyDescent="0.35">
      <c r="N26" s="93"/>
    </row>
    <row r="27" spans="14:14" x14ac:dyDescent="0.35">
      <c r="N27" s="93"/>
    </row>
    <row r="28" spans="14:14" x14ac:dyDescent="0.35">
      <c r="N28" s="93"/>
    </row>
    <row r="29" spans="14:14" x14ac:dyDescent="0.35">
      <c r="N29" s="93"/>
    </row>
    <row r="30" spans="14:14" x14ac:dyDescent="0.35">
      <c r="N30" s="93"/>
    </row>
    <row r="31" spans="14:14" x14ac:dyDescent="0.35">
      <c r="N31" s="93"/>
    </row>
    <row r="32" spans="14:14" x14ac:dyDescent="0.35">
      <c r="N32" s="93"/>
    </row>
    <row r="33" spans="14:14" x14ac:dyDescent="0.35">
      <c r="N33" s="93"/>
    </row>
    <row r="34" spans="14:14" x14ac:dyDescent="0.35">
      <c r="N34" s="93"/>
    </row>
    <row r="35" spans="14:14" x14ac:dyDescent="0.35">
      <c r="N35" s="93"/>
    </row>
    <row r="36" spans="14:14" x14ac:dyDescent="0.35">
      <c r="N36" s="93"/>
    </row>
    <row r="37" spans="14:14" x14ac:dyDescent="0.35">
      <c r="N37" s="93"/>
    </row>
    <row r="38" spans="14:14" x14ac:dyDescent="0.35">
      <c r="N38" s="93"/>
    </row>
    <row r="39" spans="14:14" x14ac:dyDescent="0.35">
      <c r="N39" s="93"/>
    </row>
    <row r="40" spans="14:14" x14ac:dyDescent="0.35">
      <c r="N40" s="93"/>
    </row>
    <row r="41" spans="14:14" x14ac:dyDescent="0.35">
      <c r="N41" s="93"/>
    </row>
    <row r="42" spans="14:14" x14ac:dyDescent="0.35">
      <c r="N42" s="93"/>
    </row>
    <row r="43" spans="14:14" x14ac:dyDescent="0.35">
      <c r="N43" s="93"/>
    </row>
    <row r="44" spans="14:14" x14ac:dyDescent="0.35">
      <c r="N44" s="93"/>
    </row>
    <row r="45" spans="14:14" x14ac:dyDescent="0.35">
      <c r="N45" s="93"/>
    </row>
    <row r="46" spans="14:14" x14ac:dyDescent="0.35">
      <c r="N46" s="93"/>
    </row>
    <row r="47" spans="14:14" x14ac:dyDescent="0.35">
      <c r="N47" s="93"/>
    </row>
    <row r="48" spans="14:14" x14ac:dyDescent="0.35">
      <c r="N48" s="93"/>
    </row>
    <row r="49" spans="14:14" x14ac:dyDescent="0.35">
      <c r="N49" s="93"/>
    </row>
    <row r="50" spans="14:14" x14ac:dyDescent="0.35">
      <c r="N50" s="93"/>
    </row>
    <row r="51" spans="14:14" x14ac:dyDescent="0.35">
      <c r="N51" s="93"/>
    </row>
    <row r="52" spans="14:14" x14ac:dyDescent="0.35">
      <c r="N52" s="93"/>
    </row>
    <row r="53" spans="14:14" x14ac:dyDescent="0.35">
      <c r="N53" s="93"/>
    </row>
    <row r="54" spans="14:14" x14ac:dyDescent="0.35">
      <c r="N54" s="93"/>
    </row>
    <row r="55" spans="14:14" x14ac:dyDescent="0.35">
      <c r="N55" s="93"/>
    </row>
    <row r="56" spans="14:14" x14ac:dyDescent="0.35">
      <c r="N56" s="93"/>
    </row>
  </sheetData>
  <sortState xmlns:xlrd2="http://schemas.microsoft.com/office/spreadsheetml/2017/richdata2" ref="C5:I9">
    <sortCondition ref="I5:I9"/>
  </sortState>
  <mergeCells count="2">
    <mergeCell ref="B3:D3"/>
    <mergeCell ref="E3:H3"/>
  </mergeCells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A33"/>
  <sheetViews>
    <sheetView topLeftCell="A4" zoomScale="90" zoomScaleNormal="90" workbookViewId="0">
      <selection activeCell="B16" sqref="B16:L17"/>
    </sheetView>
  </sheetViews>
  <sheetFormatPr baseColWidth="10" defaultColWidth="11.453125" defaultRowHeight="24.75" customHeight="1" x14ac:dyDescent="0.35"/>
  <cols>
    <col min="1" max="1" width="2.7265625" style="5" customWidth="1"/>
    <col min="2" max="2" width="7.54296875" style="5" customWidth="1"/>
    <col min="3" max="3" width="29.7265625" style="5" bestFit="1" customWidth="1"/>
    <col min="4" max="4" width="22.81640625" style="5" customWidth="1"/>
    <col min="5" max="5" width="8.81640625" style="16" customWidth="1"/>
    <col min="6" max="6" width="4.1796875" style="16" bestFit="1" customWidth="1"/>
    <col min="7" max="7" width="8.54296875" style="16" customWidth="1"/>
    <col min="8" max="8" width="4.1796875" style="16" bestFit="1" customWidth="1"/>
    <col min="9" max="9" width="12.81640625" style="16" bestFit="1" customWidth="1"/>
    <col min="10" max="10" width="10.7265625" style="16" bestFit="1" customWidth="1"/>
    <col min="11" max="11" width="11.81640625" style="16" bestFit="1" customWidth="1"/>
    <col min="12" max="12" width="11.453125" style="16" bestFit="1" customWidth="1"/>
    <col min="13" max="13" width="3.81640625" style="7" customWidth="1"/>
    <col min="14" max="14" width="8.81640625" style="7" customWidth="1"/>
    <col min="15" max="15" width="9.26953125" style="7" customWidth="1"/>
    <col min="16" max="16" width="10.7265625" style="7" customWidth="1"/>
    <col min="17" max="17" width="19.453125" style="16" customWidth="1"/>
    <col min="18" max="16384" width="11.453125" style="5"/>
  </cols>
  <sheetData>
    <row r="1" spans="1:27" ht="18" customHeight="1" x14ac:dyDescent="0.35">
      <c r="A1" s="65"/>
      <c r="B1" s="65"/>
      <c r="C1" s="65"/>
      <c r="D1" s="65"/>
      <c r="E1" s="66"/>
      <c r="F1" s="66"/>
      <c r="G1" s="66"/>
      <c r="H1" s="66"/>
      <c r="I1" s="66"/>
      <c r="J1" s="66"/>
      <c r="K1" s="66"/>
      <c r="L1" s="66"/>
      <c r="M1" s="139"/>
      <c r="N1" s="104"/>
      <c r="O1" s="104"/>
      <c r="P1" s="104"/>
    </row>
    <row r="2" spans="1:27" ht="39" customHeight="1" x14ac:dyDescent="0.35">
      <c r="A2" s="65"/>
      <c r="B2" s="288" t="s">
        <v>28</v>
      </c>
      <c r="C2" s="288"/>
      <c r="D2" s="288"/>
      <c r="E2" s="289" t="s">
        <v>75</v>
      </c>
      <c r="F2" s="290"/>
      <c r="G2" s="290"/>
      <c r="H2" s="291"/>
      <c r="I2" s="20" t="s">
        <v>77</v>
      </c>
      <c r="J2" s="58" t="s">
        <v>87</v>
      </c>
      <c r="K2" s="58" t="s">
        <v>85</v>
      </c>
      <c r="L2" s="135" t="s">
        <v>86</v>
      </c>
      <c r="M2" s="151"/>
      <c r="N2" s="149"/>
      <c r="O2" s="149"/>
      <c r="P2" s="150"/>
      <c r="Q2" s="145"/>
    </row>
    <row r="3" spans="1:27" ht="24.75" customHeight="1" x14ac:dyDescent="0.3">
      <c r="A3" s="65"/>
      <c r="B3" s="288"/>
      <c r="C3" s="288"/>
      <c r="D3" s="288"/>
      <c r="E3" s="292"/>
      <c r="F3" s="293"/>
      <c r="G3" s="293"/>
      <c r="H3" s="294"/>
      <c r="I3" s="61">
        <v>33.238</v>
      </c>
      <c r="J3" s="24">
        <f>SUM(I3+1)</f>
        <v>34.238</v>
      </c>
      <c r="K3" s="24">
        <f>SUM(I3+2)</f>
        <v>35.238</v>
      </c>
      <c r="L3" s="136">
        <f>SUM(I3+3)</f>
        <v>36.238</v>
      </c>
      <c r="M3" s="139"/>
      <c r="N3" s="104"/>
      <c r="O3" s="104"/>
      <c r="P3" s="104"/>
      <c r="Q3" s="146"/>
    </row>
    <row r="4" spans="1:27" s="10" customFormat="1" ht="28.5" customHeight="1" x14ac:dyDescent="0.35">
      <c r="A4" s="69"/>
      <c r="B4" s="9" t="s">
        <v>25</v>
      </c>
      <c r="C4" s="13" t="s">
        <v>0</v>
      </c>
      <c r="D4" s="13" t="s">
        <v>1</v>
      </c>
      <c r="E4" s="29" t="s">
        <v>18</v>
      </c>
      <c r="F4" s="29" t="s">
        <v>72</v>
      </c>
      <c r="G4" s="12" t="s">
        <v>19</v>
      </c>
      <c r="H4" s="12" t="s">
        <v>73</v>
      </c>
      <c r="I4" s="47" t="s">
        <v>74</v>
      </c>
      <c r="J4" s="13" t="s">
        <v>20</v>
      </c>
      <c r="K4" s="13" t="s">
        <v>21</v>
      </c>
      <c r="L4" s="137" t="s">
        <v>22</v>
      </c>
      <c r="M4" s="140"/>
      <c r="N4" s="148"/>
      <c r="O4" s="148"/>
      <c r="P4" s="148"/>
      <c r="Q4" s="147"/>
    </row>
    <row r="5" spans="1:27" ht="24.75" customHeight="1" x14ac:dyDescent="0.35">
      <c r="A5" s="65"/>
      <c r="B5" s="6">
        <v>1</v>
      </c>
      <c r="C5" s="33" t="s">
        <v>104</v>
      </c>
      <c r="D5" s="33" t="s">
        <v>203</v>
      </c>
      <c r="E5" s="48">
        <v>16.638000000000002</v>
      </c>
      <c r="F5" s="48"/>
      <c r="G5" s="49">
        <v>16.600000000000001</v>
      </c>
      <c r="H5" s="49"/>
      <c r="I5" s="62">
        <f t="shared" ref="I5:I15" si="0">SUM(E5:H5)</f>
        <v>33.238</v>
      </c>
      <c r="J5" s="103">
        <v>1</v>
      </c>
      <c r="K5" s="103"/>
      <c r="L5" s="138"/>
      <c r="M5" s="139"/>
      <c r="N5" s="104"/>
      <c r="O5" s="104"/>
      <c r="P5" s="104"/>
      <c r="Q5" s="93"/>
    </row>
    <row r="6" spans="1:27" ht="24.75" customHeight="1" x14ac:dyDescent="0.35">
      <c r="A6" s="65"/>
      <c r="B6" s="6">
        <v>2</v>
      </c>
      <c r="C6" s="33" t="s">
        <v>191</v>
      </c>
      <c r="D6" s="33" t="s">
        <v>192</v>
      </c>
      <c r="E6" s="48">
        <v>16.739000000000001</v>
      </c>
      <c r="F6" s="48"/>
      <c r="G6" s="49">
        <v>16.510000000000002</v>
      </c>
      <c r="H6" s="49"/>
      <c r="I6" s="62">
        <f t="shared" si="0"/>
        <v>33.249000000000002</v>
      </c>
      <c r="J6" s="103">
        <v>2</v>
      </c>
      <c r="K6" s="103"/>
      <c r="L6" s="138"/>
      <c r="M6" s="139"/>
      <c r="N6" s="104"/>
      <c r="O6" s="104"/>
      <c r="P6" s="104"/>
      <c r="Q6" s="93"/>
      <c r="R6" s="123"/>
      <c r="S6" s="123"/>
      <c r="T6" s="123"/>
      <c r="U6" s="123"/>
      <c r="V6" s="123"/>
      <c r="W6" s="123"/>
      <c r="X6" s="123"/>
      <c r="Y6" s="123"/>
      <c r="Z6" s="123"/>
      <c r="AA6" s="123"/>
    </row>
    <row r="7" spans="1:27" ht="24.75" customHeight="1" x14ac:dyDescent="0.35">
      <c r="A7" s="65"/>
      <c r="B7" s="6">
        <v>3</v>
      </c>
      <c r="C7" s="33" t="s">
        <v>199</v>
      </c>
      <c r="D7" s="33" t="s">
        <v>200</v>
      </c>
      <c r="E7" s="48">
        <v>16.78</v>
      </c>
      <c r="F7" s="48"/>
      <c r="G7" s="49">
        <v>16.631</v>
      </c>
      <c r="H7" s="49"/>
      <c r="I7" s="62">
        <f t="shared" si="0"/>
        <v>33.411000000000001</v>
      </c>
      <c r="J7" s="103">
        <v>3</v>
      </c>
      <c r="K7" s="103"/>
      <c r="L7" s="138"/>
      <c r="M7" s="139"/>
      <c r="N7" s="104"/>
      <c r="O7" s="104"/>
      <c r="P7" s="104"/>
      <c r="Q7" s="93"/>
      <c r="R7" s="123"/>
      <c r="S7" s="123"/>
      <c r="T7" s="123"/>
      <c r="U7" s="123"/>
      <c r="V7" s="123"/>
      <c r="W7" s="123"/>
      <c r="X7" s="123"/>
      <c r="Y7" s="123"/>
      <c r="Z7" s="123"/>
      <c r="AA7" s="123"/>
    </row>
    <row r="8" spans="1:27" ht="24.75" customHeight="1" x14ac:dyDescent="0.35">
      <c r="A8" s="65"/>
      <c r="B8" s="6">
        <v>4</v>
      </c>
      <c r="C8" s="33" t="s">
        <v>294</v>
      </c>
      <c r="D8" s="33" t="s">
        <v>295</v>
      </c>
      <c r="E8" s="48">
        <v>16.754000000000001</v>
      </c>
      <c r="F8" s="48"/>
      <c r="G8" s="49">
        <v>16.824999999999999</v>
      </c>
      <c r="H8" s="49"/>
      <c r="I8" s="62">
        <f t="shared" si="0"/>
        <v>33.579000000000001</v>
      </c>
      <c r="J8" s="103">
        <v>4</v>
      </c>
      <c r="K8" s="103"/>
      <c r="L8" s="138"/>
      <c r="M8" s="139"/>
      <c r="N8" s="104"/>
      <c r="O8" s="104"/>
      <c r="P8" s="104"/>
      <c r="Q8" s="93"/>
    </row>
    <row r="9" spans="1:27" ht="24.75" customHeight="1" x14ac:dyDescent="0.35">
      <c r="A9" s="65"/>
      <c r="B9" s="6">
        <v>5</v>
      </c>
      <c r="C9" s="33" t="s">
        <v>63</v>
      </c>
      <c r="D9" s="33" t="s">
        <v>137</v>
      </c>
      <c r="E9" s="48">
        <v>17.23</v>
      </c>
      <c r="F9" s="48"/>
      <c r="G9" s="49">
        <v>16.812999999999999</v>
      </c>
      <c r="H9" s="49"/>
      <c r="I9" s="62">
        <f t="shared" si="0"/>
        <v>34.042999999999999</v>
      </c>
      <c r="J9" s="163">
        <v>5</v>
      </c>
      <c r="K9" s="163"/>
      <c r="L9" s="138"/>
      <c r="M9" s="139"/>
      <c r="N9" s="104"/>
      <c r="O9" s="104"/>
      <c r="P9" s="104"/>
      <c r="Q9" s="93"/>
    </row>
    <row r="10" spans="1:27" ht="24.75" customHeight="1" x14ac:dyDescent="0.35">
      <c r="A10" s="65"/>
      <c r="B10" s="6">
        <v>6</v>
      </c>
      <c r="C10" s="33" t="s">
        <v>133</v>
      </c>
      <c r="D10" s="33" t="s">
        <v>194</v>
      </c>
      <c r="E10" s="48">
        <v>17.756</v>
      </c>
      <c r="F10" s="48"/>
      <c r="G10" s="49">
        <v>17.457999999999998</v>
      </c>
      <c r="H10" s="49"/>
      <c r="I10" s="62">
        <f t="shared" si="0"/>
        <v>35.213999999999999</v>
      </c>
      <c r="J10" s="103"/>
      <c r="K10" s="103">
        <v>1</v>
      </c>
      <c r="L10" s="138"/>
      <c r="M10" s="139"/>
      <c r="N10" s="104"/>
      <c r="O10" s="104"/>
      <c r="P10" s="104"/>
      <c r="Q10" s="93"/>
    </row>
    <row r="11" spans="1:27" ht="24.75" customHeight="1" x14ac:dyDescent="0.35">
      <c r="A11" s="65"/>
      <c r="B11" s="6">
        <v>7</v>
      </c>
      <c r="C11" s="33" t="s">
        <v>62</v>
      </c>
      <c r="D11" s="33" t="s">
        <v>190</v>
      </c>
      <c r="E11" s="48">
        <v>17.818000000000001</v>
      </c>
      <c r="F11" s="48"/>
      <c r="G11" s="49">
        <v>17.853000000000002</v>
      </c>
      <c r="H11" s="49"/>
      <c r="I11" s="62">
        <f t="shared" si="0"/>
        <v>35.671000000000006</v>
      </c>
      <c r="J11" s="103"/>
      <c r="K11" s="103"/>
      <c r="L11" s="138">
        <v>1</v>
      </c>
      <c r="M11" s="139"/>
      <c r="N11" s="104"/>
      <c r="O11" s="104"/>
      <c r="P11" s="104"/>
      <c r="Q11" s="93"/>
    </row>
    <row r="12" spans="1:27" ht="24.75" customHeight="1" x14ac:dyDescent="0.35">
      <c r="A12" s="65"/>
      <c r="B12" s="6">
        <v>8</v>
      </c>
      <c r="C12" s="33" t="s">
        <v>129</v>
      </c>
      <c r="D12" s="33" t="s">
        <v>130</v>
      </c>
      <c r="E12" s="48">
        <v>18.75</v>
      </c>
      <c r="F12" s="48"/>
      <c r="G12" s="49">
        <v>18.138999999999999</v>
      </c>
      <c r="H12" s="49"/>
      <c r="I12" s="62">
        <f t="shared" si="0"/>
        <v>36.888999999999996</v>
      </c>
      <c r="J12" s="103"/>
      <c r="K12" s="103"/>
      <c r="L12" s="138"/>
      <c r="M12" s="139"/>
      <c r="N12" s="104"/>
      <c r="O12" s="104"/>
      <c r="P12" s="104"/>
      <c r="Q12" s="93"/>
    </row>
    <row r="13" spans="1:27" ht="24.75" customHeight="1" x14ac:dyDescent="0.35">
      <c r="A13" s="65"/>
      <c r="B13" s="6">
        <v>9</v>
      </c>
      <c r="C13" s="33" t="s">
        <v>104</v>
      </c>
      <c r="D13" s="33" t="s">
        <v>140</v>
      </c>
      <c r="E13" s="48">
        <v>16.541</v>
      </c>
      <c r="F13" s="48"/>
      <c r="G13" s="49">
        <v>16.417000000000002</v>
      </c>
      <c r="H13" s="49">
        <v>60</v>
      </c>
      <c r="I13" s="62">
        <f t="shared" si="0"/>
        <v>92.957999999999998</v>
      </c>
      <c r="J13" s="163"/>
      <c r="K13" s="163"/>
      <c r="L13" s="138"/>
      <c r="M13" s="139"/>
      <c r="N13" s="104"/>
      <c r="O13" s="104"/>
      <c r="P13" s="104"/>
      <c r="Q13" s="93"/>
    </row>
    <row r="14" spans="1:27" ht="24.75" customHeight="1" x14ac:dyDescent="0.35">
      <c r="A14" s="65"/>
      <c r="B14" s="6">
        <v>10</v>
      </c>
      <c r="C14" s="33" t="s">
        <v>196</v>
      </c>
      <c r="D14" s="33" t="s">
        <v>197</v>
      </c>
      <c r="E14" s="48">
        <v>16.933</v>
      </c>
      <c r="F14" s="48"/>
      <c r="G14" s="49">
        <v>17.113</v>
      </c>
      <c r="H14" s="49">
        <v>60</v>
      </c>
      <c r="I14" s="62">
        <f t="shared" si="0"/>
        <v>94.045999999999992</v>
      </c>
      <c r="J14" s="103"/>
      <c r="K14" s="103"/>
      <c r="L14" s="138"/>
      <c r="M14" s="139"/>
      <c r="N14" s="104"/>
      <c r="O14" s="104"/>
      <c r="P14" s="104"/>
      <c r="Q14" s="93"/>
    </row>
    <row r="15" spans="1:27" ht="24.75" customHeight="1" x14ac:dyDescent="0.35">
      <c r="A15" s="65"/>
      <c r="B15" s="6">
        <v>11</v>
      </c>
      <c r="C15" s="33" t="s">
        <v>198</v>
      </c>
      <c r="D15" s="33" t="s">
        <v>139</v>
      </c>
      <c r="E15" s="48">
        <v>17.324999999999999</v>
      </c>
      <c r="F15" s="48">
        <v>60</v>
      </c>
      <c r="G15" s="49">
        <v>17.512</v>
      </c>
      <c r="H15" s="49"/>
      <c r="I15" s="62">
        <f t="shared" si="0"/>
        <v>94.837000000000003</v>
      </c>
      <c r="J15" s="163"/>
      <c r="K15" s="163"/>
      <c r="L15" s="138"/>
      <c r="M15" s="139"/>
      <c r="N15" s="104"/>
      <c r="O15" s="104"/>
      <c r="P15" s="104"/>
      <c r="Q15" s="93"/>
    </row>
    <row r="16" spans="1:27" ht="24.75" customHeight="1" x14ac:dyDescent="0.35">
      <c r="A16" s="65"/>
      <c r="B16" s="65"/>
      <c r="C16" s="156"/>
      <c r="D16" s="156"/>
      <c r="E16" s="66"/>
      <c r="F16" s="66"/>
      <c r="G16" s="66"/>
      <c r="H16" s="66"/>
      <c r="I16" s="66" t="s">
        <v>29</v>
      </c>
      <c r="J16" s="66"/>
      <c r="K16" s="66"/>
      <c r="L16" s="66"/>
      <c r="M16" s="139"/>
      <c r="N16" s="104"/>
      <c r="O16" s="104"/>
      <c r="P16" s="104"/>
      <c r="Q16" s="93"/>
    </row>
    <row r="17" spans="1:18" ht="24.75" customHeight="1" x14ac:dyDescent="0.35">
      <c r="A17" s="65"/>
      <c r="E17"/>
      <c r="M17" s="139"/>
      <c r="N17" s="104"/>
      <c r="O17" s="104"/>
      <c r="P17" s="104"/>
      <c r="Q17" s="93"/>
    </row>
    <row r="18" spans="1:18" ht="24.75" customHeight="1" x14ac:dyDescent="0.35">
      <c r="A18" s="65"/>
      <c r="E18"/>
      <c r="M18" s="139"/>
      <c r="N18" s="104"/>
      <c r="O18" s="104"/>
      <c r="P18" s="104"/>
      <c r="Q18" s="93"/>
    </row>
    <row r="19" spans="1:18" ht="24.75" customHeight="1" x14ac:dyDescent="0.35">
      <c r="A19" s="92"/>
      <c r="E19"/>
      <c r="M19" s="104"/>
      <c r="N19" s="104"/>
      <c r="O19" s="104"/>
      <c r="P19" s="104"/>
      <c r="Q19" s="93"/>
    </row>
    <row r="20" spans="1:18" ht="24.75" customHeight="1" x14ac:dyDescent="0.35">
      <c r="A20" s="92"/>
      <c r="E20"/>
      <c r="M20" s="104"/>
      <c r="N20" s="104"/>
      <c r="O20" s="104"/>
      <c r="P20" s="104"/>
      <c r="Q20" s="93"/>
      <c r="R20" s="5" t="s">
        <v>29</v>
      </c>
    </row>
    <row r="21" spans="1:18" ht="24.75" customHeight="1" x14ac:dyDescent="0.35">
      <c r="A21" s="92"/>
      <c r="E21"/>
      <c r="M21" s="104"/>
      <c r="N21" s="104"/>
      <c r="O21" s="104"/>
      <c r="P21" s="104"/>
      <c r="Q21" s="93"/>
    </row>
    <row r="22" spans="1:18" ht="18.649999999999999" customHeight="1" x14ac:dyDescent="0.35">
      <c r="A22" s="92"/>
      <c r="E22"/>
      <c r="M22" s="104"/>
      <c r="N22" s="104"/>
      <c r="O22" s="104"/>
      <c r="P22" s="104"/>
      <c r="Q22" s="93"/>
    </row>
    <row r="23" spans="1:18" ht="24.75" customHeight="1" x14ac:dyDescent="0.35">
      <c r="A23" s="92"/>
      <c r="E23"/>
      <c r="M23" s="104"/>
      <c r="N23" s="104"/>
      <c r="O23" s="104"/>
      <c r="P23" s="104"/>
      <c r="Q23" s="93"/>
    </row>
    <row r="24" spans="1:18" ht="24.75" customHeight="1" x14ac:dyDescent="0.35">
      <c r="E24"/>
      <c r="M24" s="104"/>
      <c r="N24" s="104"/>
      <c r="O24" s="104"/>
      <c r="P24" s="104"/>
      <c r="Q24" s="93"/>
    </row>
    <row r="25" spans="1:18" ht="24.75" customHeight="1" x14ac:dyDescent="0.35">
      <c r="E25"/>
      <c r="M25" s="104"/>
      <c r="N25" s="104"/>
      <c r="O25" s="104"/>
      <c r="P25" s="104"/>
      <c r="Q25" s="93"/>
    </row>
    <row r="26" spans="1:18" ht="24.75" customHeight="1" x14ac:dyDescent="0.35">
      <c r="E26"/>
      <c r="M26" s="104"/>
      <c r="N26" s="104"/>
      <c r="O26" s="104"/>
      <c r="P26" s="104"/>
      <c r="Q26" s="93"/>
    </row>
    <row r="27" spans="1:18" ht="24.75" customHeight="1" x14ac:dyDescent="0.35">
      <c r="E27"/>
      <c r="M27" s="104"/>
      <c r="N27" s="104"/>
      <c r="O27" s="104"/>
      <c r="P27" s="104"/>
      <c r="Q27" s="93"/>
    </row>
    <row r="28" spans="1:18" ht="24.75" customHeight="1" x14ac:dyDescent="0.35">
      <c r="E28"/>
      <c r="M28" s="104"/>
      <c r="N28" s="104"/>
      <c r="O28" s="104"/>
      <c r="P28" s="104"/>
      <c r="Q28" s="93"/>
    </row>
    <row r="29" spans="1:18" ht="16.5" customHeight="1" x14ac:dyDescent="0.35">
      <c r="E29"/>
    </row>
    <row r="30" spans="1:18" ht="24.75" customHeight="1" x14ac:dyDescent="0.35">
      <c r="E30"/>
    </row>
    <row r="31" spans="1:18" ht="24.75" customHeight="1" x14ac:dyDescent="0.35">
      <c r="E31"/>
    </row>
    <row r="32" spans="1:18" ht="24.75" customHeight="1" x14ac:dyDescent="0.35">
      <c r="E32"/>
    </row>
    <row r="33" spans="5:5" ht="24.75" customHeight="1" x14ac:dyDescent="0.35">
      <c r="E33"/>
    </row>
  </sheetData>
  <sortState xmlns:xlrd2="http://schemas.microsoft.com/office/spreadsheetml/2017/richdata2" ref="C5:I15">
    <sortCondition ref="I5:I15"/>
  </sortState>
  <mergeCells count="2">
    <mergeCell ref="B2:D3"/>
    <mergeCell ref="E2:H3"/>
  </mergeCells>
  <pageMargins left="0.7" right="0.7" top="0.75" bottom="0.75" header="0.3" footer="0.3"/>
  <pageSetup orientation="landscape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25"/>
  <sheetViews>
    <sheetView zoomScale="99" zoomScaleNormal="99" workbookViewId="0">
      <selection activeCell="N5" sqref="N5:N9"/>
    </sheetView>
  </sheetViews>
  <sheetFormatPr baseColWidth="10" defaultColWidth="11.453125" defaultRowHeight="14" x14ac:dyDescent="0.35"/>
  <cols>
    <col min="1" max="1" width="2.7265625" style="5" customWidth="1"/>
    <col min="2" max="2" width="7.453125" style="5" bestFit="1" customWidth="1"/>
    <col min="3" max="3" width="27.26953125" style="5" bestFit="1" customWidth="1"/>
    <col min="4" max="4" width="20.81640625" style="5" bestFit="1" customWidth="1"/>
    <col min="5" max="5" width="8.54296875" style="16" bestFit="1" customWidth="1"/>
    <col min="6" max="6" width="9" style="16" bestFit="1" customWidth="1"/>
    <col min="7" max="7" width="8.54296875" style="16" bestFit="1" customWidth="1"/>
    <col min="8" max="8" width="8.7265625" style="16" customWidth="1"/>
    <col min="9" max="9" width="12.7265625" style="16" customWidth="1"/>
    <col min="10" max="10" width="10" style="16" bestFit="1" customWidth="1"/>
    <col min="11" max="11" width="11" style="16" bestFit="1" customWidth="1"/>
    <col min="12" max="12" width="10.54296875" style="16" bestFit="1" customWidth="1"/>
    <col min="13" max="13" width="2.7265625" style="5" customWidth="1"/>
    <col min="14" max="14" width="19.1796875" style="16" customWidth="1"/>
    <col min="15" max="17" width="11.453125" style="5"/>
    <col min="18" max="18" width="14.1796875" style="5" customWidth="1"/>
    <col min="19" max="16384" width="11.453125" style="5"/>
  </cols>
  <sheetData>
    <row r="1" spans="1:14" x14ac:dyDescent="0.35">
      <c r="A1" s="65"/>
      <c r="B1" s="65"/>
      <c r="C1" s="65"/>
      <c r="D1" s="65"/>
      <c r="E1" s="66"/>
      <c r="F1" s="66"/>
      <c r="G1" s="66"/>
      <c r="H1" s="66"/>
      <c r="I1" s="66"/>
      <c r="J1" s="66"/>
      <c r="K1" s="66"/>
      <c r="L1" s="66"/>
      <c r="M1" s="65"/>
    </row>
    <row r="2" spans="1:14" ht="34.5" x14ac:dyDescent="0.35">
      <c r="A2" s="65"/>
      <c r="B2" s="92"/>
      <c r="C2" s="92"/>
      <c r="D2" s="92"/>
      <c r="E2" s="93"/>
      <c r="F2" s="93"/>
      <c r="G2" s="93"/>
      <c r="H2" s="93"/>
      <c r="I2" s="94" t="s">
        <v>77</v>
      </c>
      <c r="J2" s="58" t="s">
        <v>87</v>
      </c>
      <c r="K2" s="58" t="s">
        <v>85</v>
      </c>
      <c r="L2" s="58" t="s">
        <v>86</v>
      </c>
      <c r="M2" s="68"/>
    </row>
    <row r="3" spans="1:14" ht="29.25" customHeight="1" x14ac:dyDescent="0.35">
      <c r="A3" s="65"/>
      <c r="B3" s="295" t="s">
        <v>24</v>
      </c>
      <c r="C3" s="296"/>
      <c r="D3" s="297"/>
      <c r="E3" s="298" t="s">
        <v>15</v>
      </c>
      <c r="F3" s="299"/>
      <c r="G3" s="299"/>
      <c r="H3" s="300"/>
      <c r="I3" s="59">
        <v>32.866999999999997</v>
      </c>
      <c r="J3" s="24">
        <f>SUM(I3+1)</f>
        <v>33.866999999999997</v>
      </c>
      <c r="K3" s="24">
        <f>SUM(I3+2)</f>
        <v>34.866999999999997</v>
      </c>
      <c r="L3" s="24">
        <f>SUM(I3+3)</f>
        <v>35.866999999999997</v>
      </c>
      <c r="M3" s="65"/>
    </row>
    <row r="4" spans="1:14" s="11" customFormat="1" ht="28" x14ac:dyDescent="0.35">
      <c r="A4" s="67"/>
      <c r="B4" s="8" t="s">
        <v>25</v>
      </c>
      <c r="C4" s="42" t="s">
        <v>0</v>
      </c>
      <c r="D4" s="42" t="s">
        <v>1</v>
      </c>
      <c r="E4" s="39" t="s">
        <v>18</v>
      </c>
      <c r="F4" s="40" t="s">
        <v>65</v>
      </c>
      <c r="G4" s="12" t="s">
        <v>19</v>
      </c>
      <c r="H4" s="38" t="s">
        <v>65</v>
      </c>
      <c r="I4" s="41" t="s">
        <v>15</v>
      </c>
      <c r="J4" s="12" t="s">
        <v>20</v>
      </c>
      <c r="K4" s="12" t="s">
        <v>21</v>
      </c>
      <c r="L4" s="12" t="s">
        <v>22</v>
      </c>
      <c r="M4" s="67"/>
    </row>
    <row r="5" spans="1:14" ht="25" customHeight="1" x14ac:dyDescent="0.35">
      <c r="A5" s="65"/>
      <c r="B5" s="190">
        <v>1</v>
      </c>
      <c r="C5" s="33" t="s">
        <v>59</v>
      </c>
      <c r="D5" s="33" t="s">
        <v>123</v>
      </c>
      <c r="E5" s="57">
        <v>16.366</v>
      </c>
      <c r="F5" s="57"/>
      <c r="G5" s="6"/>
      <c r="H5" s="6"/>
      <c r="I5" s="60">
        <f>E5+G5+F5+H5</f>
        <v>16.366</v>
      </c>
      <c r="J5" s="165"/>
      <c r="K5" s="165"/>
      <c r="L5" s="165"/>
      <c r="M5" s="65"/>
      <c r="N5" s="5"/>
    </row>
    <row r="6" spans="1:14" ht="25" customHeight="1" x14ac:dyDescent="0.35">
      <c r="A6" s="65"/>
      <c r="B6" s="28">
        <v>2</v>
      </c>
      <c r="C6" s="33" t="s">
        <v>188</v>
      </c>
      <c r="D6" s="33" t="s">
        <v>189</v>
      </c>
      <c r="E6" s="57">
        <v>16.629000000000001</v>
      </c>
      <c r="F6" s="57"/>
      <c r="G6" s="6">
        <v>16.238</v>
      </c>
      <c r="H6" s="6"/>
      <c r="I6" s="60">
        <f>E6+G6+F6+H6</f>
        <v>32.867000000000004</v>
      </c>
      <c r="J6" s="102">
        <v>1</v>
      </c>
      <c r="K6" s="102"/>
      <c r="L6" s="102"/>
      <c r="M6" s="65"/>
      <c r="N6" s="5"/>
    </row>
    <row r="7" spans="1:14" ht="25" customHeight="1" x14ac:dyDescent="0.35">
      <c r="A7" s="65"/>
      <c r="B7" s="28">
        <v>3</v>
      </c>
      <c r="C7" s="33" t="s">
        <v>60</v>
      </c>
      <c r="D7" s="33" t="s">
        <v>127</v>
      </c>
      <c r="E7" s="129">
        <v>16.721</v>
      </c>
      <c r="F7" s="57"/>
      <c r="G7" s="6">
        <v>17.018000000000001</v>
      </c>
      <c r="H7" s="6"/>
      <c r="I7" s="60">
        <f>E7+G7+F7+H7</f>
        <v>33.739000000000004</v>
      </c>
      <c r="J7" s="102">
        <v>2</v>
      </c>
      <c r="K7" s="102"/>
      <c r="L7" s="102"/>
      <c r="M7" s="65"/>
      <c r="N7" s="5"/>
    </row>
    <row r="8" spans="1:14" ht="25" customHeight="1" x14ac:dyDescent="0.35">
      <c r="A8" s="65"/>
      <c r="B8" s="28">
        <v>4</v>
      </c>
      <c r="C8" s="33" t="s">
        <v>201</v>
      </c>
      <c r="D8" s="33" t="s">
        <v>200</v>
      </c>
      <c r="E8" s="57">
        <v>16.724</v>
      </c>
      <c r="F8" s="57"/>
      <c r="G8" s="6">
        <v>17.102</v>
      </c>
      <c r="H8" s="6"/>
      <c r="I8" s="60">
        <f>E8+G8+F8+H8</f>
        <v>33.826000000000001</v>
      </c>
      <c r="J8" s="102">
        <v>3</v>
      </c>
      <c r="K8" s="102"/>
      <c r="L8" s="102"/>
      <c r="M8" s="65"/>
      <c r="N8" s="5"/>
    </row>
    <row r="9" spans="1:14" ht="25" customHeight="1" x14ac:dyDescent="0.35">
      <c r="A9" s="65"/>
      <c r="B9" s="28">
        <v>5</v>
      </c>
      <c r="C9" s="33" t="s">
        <v>195</v>
      </c>
      <c r="D9" s="33" t="s">
        <v>124</v>
      </c>
      <c r="E9" s="57">
        <v>17.643000000000001</v>
      </c>
      <c r="F9" s="57"/>
      <c r="G9" s="100">
        <v>17.065000000000001</v>
      </c>
      <c r="H9" s="6"/>
      <c r="I9" s="60">
        <f>E9+G9+F9+H9</f>
        <v>34.707999999999998</v>
      </c>
      <c r="J9" s="102"/>
      <c r="K9" s="102">
        <v>1</v>
      </c>
      <c r="L9" s="102"/>
      <c r="M9" s="65"/>
      <c r="N9" s="5"/>
    </row>
    <row r="10" spans="1:14" ht="25" customHeight="1" x14ac:dyDescent="0.35">
      <c r="A10" s="65"/>
      <c r="B10" s="65" t="s">
        <v>29</v>
      </c>
      <c r="C10" s="130"/>
      <c r="D10" s="90"/>
      <c r="E10" s="66"/>
      <c r="F10" s="66"/>
      <c r="G10" s="66"/>
      <c r="H10" s="66"/>
      <c r="I10" s="66"/>
      <c r="J10" s="66"/>
      <c r="K10" s="66" t="s">
        <v>29</v>
      </c>
      <c r="L10" s="66"/>
      <c r="M10" s="65"/>
    </row>
    <row r="11" spans="1:14" ht="25" customHeight="1" x14ac:dyDescent="0.35">
      <c r="A11" s="65"/>
      <c r="B11" s="92"/>
      <c r="C11" s="92"/>
      <c r="D11" s="92"/>
      <c r="L11" s="93"/>
      <c r="M11" s="65"/>
    </row>
    <row r="12" spans="1:14" ht="25" customHeight="1" x14ac:dyDescent="0.35">
      <c r="A12" s="65"/>
      <c r="B12" s="92"/>
      <c r="L12" s="93"/>
      <c r="M12" s="65"/>
    </row>
    <row r="13" spans="1:14" ht="13.5" customHeight="1" x14ac:dyDescent="0.35">
      <c r="A13" s="65"/>
      <c r="B13" s="92"/>
      <c r="L13" s="93"/>
      <c r="M13" s="65"/>
    </row>
    <row r="14" spans="1:14" ht="25" customHeight="1" x14ac:dyDescent="0.35">
      <c r="A14" s="92"/>
      <c r="B14" s="92"/>
      <c r="L14" s="93"/>
      <c r="M14" s="92"/>
    </row>
    <row r="15" spans="1:14" ht="25" customHeight="1" x14ac:dyDescent="0.35">
      <c r="A15" s="92"/>
      <c r="G15" s="133"/>
      <c r="M15" s="92"/>
    </row>
    <row r="16" spans="1:14" ht="25" customHeight="1" x14ac:dyDescent="0.35">
      <c r="A16" s="92"/>
      <c r="G16" s="133"/>
      <c r="M16" s="92"/>
    </row>
    <row r="17" ht="25" customHeight="1" x14ac:dyDescent="0.35"/>
    <row r="18" ht="25" customHeight="1" x14ac:dyDescent="0.35"/>
    <row r="19" ht="25" customHeight="1" x14ac:dyDescent="0.35"/>
    <row r="20" ht="25" customHeight="1" x14ac:dyDescent="0.35"/>
    <row r="21" ht="25" customHeight="1" x14ac:dyDescent="0.35"/>
    <row r="22" ht="25" customHeight="1" x14ac:dyDescent="0.35"/>
    <row r="23" ht="25" customHeight="1" x14ac:dyDescent="0.35"/>
    <row r="24" ht="25" customHeight="1" x14ac:dyDescent="0.35"/>
    <row r="25" ht="25" customHeight="1" x14ac:dyDescent="0.35"/>
  </sheetData>
  <sortState xmlns:xlrd2="http://schemas.microsoft.com/office/spreadsheetml/2017/richdata2" ref="C5:L9">
    <sortCondition ref="I5:I9"/>
  </sortState>
  <mergeCells count="2">
    <mergeCell ref="B3:D3"/>
    <mergeCell ref="E3:H3"/>
  </mergeCells>
  <pageMargins left="0.7" right="0.7" top="0.75" bottom="0.75" header="0.3" footer="0.3"/>
  <pageSetup orientation="landscape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E120"/>
  <sheetViews>
    <sheetView tabSelected="1" workbookViewId="0">
      <selection activeCell="B2" sqref="B2:E73"/>
    </sheetView>
  </sheetViews>
  <sheetFormatPr baseColWidth="10" defaultRowHeight="15.5" x14ac:dyDescent="0.35"/>
  <cols>
    <col min="2" max="2" width="36.7265625" style="124" customWidth="1"/>
    <col min="3" max="3" width="32.1796875" bestFit="1" customWidth="1"/>
    <col min="4" max="4" width="20.81640625" bestFit="1" customWidth="1"/>
    <col min="5" max="5" width="26" bestFit="1" customWidth="1"/>
  </cols>
  <sheetData>
    <row r="2" spans="2:5" ht="25.5" customHeight="1" x14ac:dyDescent="0.35">
      <c r="B2" s="54" t="s">
        <v>44</v>
      </c>
      <c r="C2" s="31" t="s">
        <v>55</v>
      </c>
      <c r="D2" s="31" t="s">
        <v>78</v>
      </c>
      <c r="E2" s="31" t="s">
        <v>81</v>
      </c>
    </row>
    <row r="3" spans="2:5" x14ac:dyDescent="0.35">
      <c r="B3" s="2" t="s">
        <v>241</v>
      </c>
      <c r="C3" s="182" t="s">
        <v>289</v>
      </c>
      <c r="D3" s="183" t="s">
        <v>79</v>
      </c>
      <c r="E3" s="2" t="s">
        <v>83</v>
      </c>
    </row>
    <row r="4" spans="2:5" x14ac:dyDescent="0.35">
      <c r="B4" s="2" t="s">
        <v>165</v>
      </c>
      <c r="C4" s="180" t="s">
        <v>49</v>
      </c>
      <c r="D4" s="183" t="s">
        <v>80</v>
      </c>
      <c r="E4" s="2" t="s">
        <v>82</v>
      </c>
    </row>
    <row r="5" spans="2:5" x14ac:dyDescent="0.35">
      <c r="B5" s="2" t="s">
        <v>191</v>
      </c>
      <c r="C5" s="181" t="s">
        <v>56</v>
      </c>
    </row>
    <row r="6" spans="2:5" x14ac:dyDescent="0.35">
      <c r="B6" s="2" t="s">
        <v>250</v>
      </c>
      <c r="C6" s="180" t="s">
        <v>285</v>
      </c>
    </row>
    <row r="7" spans="2:5" x14ac:dyDescent="0.35">
      <c r="B7" s="2" t="s">
        <v>102</v>
      </c>
      <c r="C7" s="180" t="s">
        <v>288</v>
      </c>
    </row>
    <row r="8" spans="2:5" x14ac:dyDescent="0.35">
      <c r="B8" s="2" t="s">
        <v>252</v>
      </c>
      <c r="C8" s="180" t="s">
        <v>47</v>
      </c>
    </row>
    <row r="9" spans="2:5" x14ac:dyDescent="0.35">
      <c r="B9" s="2" t="s">
        <v>199</v>
      </c>
      <c r="C9" s="180" t="s">
        <v>51</v>
      </c>
    </row>
    <row r="10" spans="2:5" x14ac:dyDescent="0.35">
      <c r="B10" s="2" t="s">
        <v>158</v>
      </c>
      <c r="C10" s="180" t="s">
        <v>286</v>
      </c>
    </row>
    <row r="11" spans="2:5" x14ac:dyDescent="0.35">
      <c r="B11" s="2" t="s">
        <v>274</v>
      </c>
      <c r="C11" s="181" t="s">
        <v>282</v>
      </c>
    </row>
    <row r="12" spans="2:5" x14ac:dyDescent="0.35">
      <c r="B12" s="2" t="s">
        <v>167</v>
      </c>
      <c r="C12" s="180" t="s">
        <v>281</v>
      </c>
    </row>
    <row r="13" spans="2:5" x14ac:dyDescent="0.35">
      <c r="B13" s="2" t="s">
        <v>159</v>
      </c>
      <c r="C13" s="180" t="s">
        <v>53</v>
      </c>
    </row>
    <row r="14" spans="2:5" x14ac:dyDescent="0.35">
      <c r="B14" s="2" t="s">
        <v>171</v>
      </c>
      <c r="C14" s="180" t="s">
        <v>283</v>
      </c>
    </row>
    <row r="15" spans="2:5" x14ac:dyDescent="0.35">
      <c r="B15" s="2" t="s">
        <v>101</v>
      </c>
      <c r="C15" s="180" t="s">
        <v>54</v>
      </c>
    </row>
    <row r="16" spans="2:5" x14ac:dyDescent="0.35">
      <c r="B16" s="2" t="s">
        <v>106</v>
      </c>
      <c r="C16" s="180" t="s">
        <v>48</v>
      </c>
    </row>
    <row r="17" spans="2:3" x14ac:dyDescent="0.35">
      <c r="B17" s="2" t="s">
        <v>156</v>
      </c>
      <c r="C17" s="180" t="s">
        <v>287</v>
      </c>
    </row>
    <row r="18" spans="2:3" x14ac:dyDescent="0.35">
      <c r="B18" s="2" t="s">
        <v>244</v>
      </c>
      <c r="C18" s="180" t="s">
        <v>284</v>
      </c>
    </row>
    <row r="19" spans="2:3" x14ac:dyDescent="0.35">
      <c r="B19" s="2" t="s">
        <v>43</v>
      </c>
      <c r="C19" s="181" t="s">
        <v>107</v>
      </c>
    </row>
    <row r="20" spans="2:3" x14ac:dyDescent="0.35">
      <c r="B20" s="2" t="s">
        <v>239</v>
      </c>
      <c r="C20" s="180" t="s">
        <v>50</v>
      </c>
    </row>
    <row r="21" spans="2:3" x14ac:dyDescent="0.35">
      <c r="B21" s="2" t="s">
        <v>112</v>
      </c>
      <c r="C21" s="180" t="s">
        <v>52</v>
      </c>
    </row>
    <row r="22" spans="2:3" x14ac:dyDescent="0.35">
      <c r="B22" s="2" t="s">
        <v>63</v>
      </c>
      <c r="C22" s="2"/>
    </row>
    <row r="23" spans="2:3" x14ac:dyDescent="0.35">
      <c r="B23" s="2" t="s">
        <v>271</v>
      </c>
      <c r="C23" s="179" t="s">
        <v>280</v>
      </c>
    </row>
    <row r="24" spans="2:3" x14ac:dyDescent="0.35">
      <c r="B24" s="2" t="s">
        <v>164</v>
      </c>
      <c r="C24" s="32" t="s">
        <v>84</v>
      </c>
    </row>
    <row r="25" spans="2:3" x14ac:dyDescent="0.35">
      <c r="B25" s="171" t="s">
        <v>100</v>
      </c>
      <c r="C25" s="2" t="s">
        <v>46</v>
      </c>
    </row>
    <row r="26" spans="2:3" x14ac:dyDescent="0.35">
      <c r="B26" s="2" t="s">
        <v>234</v>
      </c>
      <c r="C26" s="32" t="s">
        <v>108</v>
      </c>
    </row>
    <row r="27" spans="2:3" x14ac:dyDescent="0.35">
      <c r="B27" s="2" t="s">
        <v>58</v>
      </c>
      <c r="C27" s="2" t="s">
        <v>45</v>
      </c>
    </row>
    <row r="28" spans="2:3" x14ac:dyDescent="0.35">
      <c r="B28" s="2" t="s">
        <v>57</v>
      </c>
      <c r="C28" s="179" t="s">
        <v>279</v>
      </c>
    </row>
    <row r="29" spans="2:3" x14ac:dyDescent="0.35">
      <c r="B29" s="2" t="s">
        <v>232</v>
      </c>
      <c r="C29" s="89"/>
    </row>
    <row r="30" spans="2:3" x14ac:dyDescent="0.35">
      <c r="B30" s="2" t="s">
        <v>40</v>
      </c>
    </row>
    <row r="31" spans="2:3" x14ac:dyDescent="0.35">
      <c r="B31" s="2" t="s">
        <v>179</v>
      </c>
    </row>
    <row r="32" spans="2:3" x14ac:dyDescent="0.35">
      <c r="B32" s="2" t="s">
        <v>231</v>
      </c>
    </row>
    <row r="33" spans="2:3" x14ac:dyDescent="0.35">
      <c r="B33" s="2" t="s">
        <v>237</v>
      </c>
    </row>
    <row r="34" spans="2:3" x14ac:dyDescent="0.35">
      <c r="B34" s="2" t="s">
        <v>269</v>
      </c>
    </row>
    <row r="35" spans="2:3" x14ac:dyDescent="0.35">
      <c r="B35" s="2" t="s">
        <v>152</v>
      </c>
    </row>
    <row r="36" spans="2:3" x14ac:dyDescent="0.35">
      <c r="B36" s="2" t="s">
        <v>195</v>
      </c>
    </row>
    <row r="37" spans="2:3" x14ac:dyDescent="0.35">
      <c r="B37" s="2" t="s">
        <v>38</v>
      </c>
      <c r="C37" s="89"/>
    </row>
    <row r="38" spans="2:3" x14ac:dyDescent="0.35">
      <c r="B38" s="2" t="s">
        <v>41</v>
      </c>
    </row>
    <row r="39" spans="2:3" x14ac:dyDescent="0.35">
      <c r="B39" s="2" t="s">
        <v>268</v>
      </c>
    </row>
    <row r="40" spans="2:3" x14ac:dyDescent="0.35">
      <c r="B40" s="2" t="s">
        <v>272</v>
      </c>
    </row>
    <row r="41" spans="2:3" x14ac:dyDescent="0.35">
      <c r="B41" s="2" t="s">
        <v>198</v>
      </c>
    </row>
    <row r="42" spans="2:3" x14ac:dyDescent="0.35">
      <c r="B42" s="2" t="s">
        <v>196</v>
      </c>
    </row>
    <row r="43" spans="2:3" x14ac:dyDescent="0.35">
      <c r="B43" s="2" t="s">
        <v>177</v>
      </c>
    </row>
    <row r="44" spans="2:3" x14ac:dyDescent="0.35">
      <c r="B44" s="2" t="s">
        <v>188</v>
      </c>
    </row>
    <row r="45" spans="2:3" x14ac:dyDescent="0.35">
      <c r="B45" s="2" t="s">
        <v>125</v>
      </c>
    </row>
    <row r="46" spans="2:3" x14ac:dyDescent="0.35">
      <c r="B46" s="2" t="s">
        <v>129</v>
      </c>
    </row>
    <row r="47" spans="2:3" x14ac:dyDescent="0.35">
      <c r="B47" s="2" t="s">
        <v>104</v>
      </c>
    </row>
    <row r="48" spans="2:3" x14ac:dyDescent="0.35">
      <c r="B48" s="2" t="s">
        <v>103</v>
      </c>
    </row>
    <row r="49" spans="2:2" x14ac:dyDescent="0.35">
      <c r="B49" s="2" t="s">
        <v>117</v>
      </c>
    </row>
    <row r="50" spans="2:2" x14ac:dyDescent="0.35">
      <c r="B50" s="2" t="s">
        <v>242</v>
      </c>
    </row>
    <row r="51" spans="2:2" x14ac:dyDescent="0.35">
      <c r="B51" s="2" t="s">
        <v>113</v>
      </c>
    </row>
    <row r="52" spans="2:2" x14ac:dyDescent="0.35">
      <c r="B52" s="184" t="s">
        <v>276</v>
      </c>
    </row>
    <row r="53" spans="2:2" x14ac:dyDescent="0.35">
      <c r="B53" s="2" t="s">
        <v>278</v>
      </c>
    </row>
    <row r="54" spans="2:2" x14ac:dyDescent="0.35">
      <c r="B54" s="2" t="s">
        <v>175</v>
      </c>
    </row>
    <row r="55" spans="2:2" x14ac:dyDescent="0.35">
      <c r="B55" s="2" t="s">
        <v>202</v>
      </c>
    </row>
    <row r="56" spans="2:2" x14ac:dyDescent="0.35">
      <c r="B56" s="2" t="s">
        <v>208</v>
      </c>
    </row>
    <row r="57" spans="2:2" x14ac:dyDescent="0.35">
      <c r="B57" s="2" t="s">
        <v>185</v>
      </c>
    </row>
    <row r="58" spans="2:2" x14ac:dyDescent="0.35">
      <c r="B58" s="171" t="s">
        <v>183</v>
      </c>
    </row>
    <row r="59" spans="2:2" x14ac:dyDescent="0.35">
      <c r="B59" s="2" t="s">
        <v>108</v>
      </c>
    </row>
    <row r="60" spans="2:2" x14ac:dyDescent="0.35">
      <c r="B60" s="2" t="s">
        <v>233</v>
      </c>
    </row>
    <row r="61" spans="2:2" x14ac:dyDescent="0.35">
      <c r="B61" s="2" t="s">
        <v>162</v>
      </c>
    </row>
    <row r="62" spans="2:2" x14ac:dyDescent="0.35">
      <c r="B62" s="2" t="s">
        <v>59</v>
      </c>
    </row>
    <row r="63" spans="2:2" x14ac:dyDescent="0.35">
      <c r="B63" s="2" t="s">
        <v>145</v>
      </c>
    </row>
    <row r="64" spans="2:2" x14ac:dyDescent="0.35">
      <c r="B64" s="2" t="s">
        <v>111</v>
      </c>
    </row>
    <row r="65" spans="2:2" x14ac:dyDescent="0.35">
      <c r="B65" s="2" t="s">
        <v>62</v>
      </c>
    </row>
    <row r="66" spans="2:2" x14ac:dyDescent="0.35">
      <c r="B66" s="2" t="s">
        <v>128</v>
      </c>
    </row>
    <row r="67" spans="2:2" x14ac:dyDescent="0.35">
      <c r="B67" s="2" t="s">
        <v>193</v>
      </c>
    </row>
    <row r="68" spans="2:2" x14ac:dyDescent="0.35">
      <c r="B68" s="2" t="s">
        <v>133</v>
      </c>
    </row>
    <row r="69" spans="2:2" x14ac:dyDescent="0.35">
      <c r="B69" s="2" t="s">
        <v>46</v>
      </c>
    </row>
    <row r="70" spans="2:2" x14ac:dyDescent="0.35">
      <c r="B70" s="2" t="s">
        <v>226</v>
      </c>
    </row>
    <row r="71" spans="2:2" x14ac:dyDescent="0.35">
      <c r="B71" s="2" t="s">
        <v>60</v>
      </c>
    </row>
    <row r="72" spans="2:2" x14ac:dyDescent="0.35">
      <c r="B72" s="2" t="s">
        <v>155</v>
      </c>
    </row>
    <row r="73" spans="2:2" x14ac:dyDescent="0.35">
      <c r="B73" s="2" t="s">
        <v>135</v>
      </c>
    </row>
    <row r="74" spans="2:2" x14ac:dyDescent="0.35">
      <c r="B74" s="2"/>
    </row>
    <row r="75" spans="2:2" x14ac:dyDescent="0.35">
      <c r="B75" s="2"/>
    </row>
    <row r="76" spans="2:2" x14ac:dyDescent="0.35">
      <c r="B76" s="2"/>
    </row>
    <row r="77" spans="2:2" x14ac:dyDescent="0.35">
      <c r="B77" s="2"/>
    </row>
    <row r="78" spans="2:2" x14ac:dyDescent="0.35">
      <c r="B78" s="2"/>
    </row>
    <row r="79" spans="2:2" x14ac:dyDescent="0.35">
      <c r="B79" s="2"/>
    </row>
    <row r="80" spans="2:2" x14ac:dyDescent="0.35">
      <c r="B80" s="171"/>
    </row>
    <row r="81" spans="2:3" x14ac:dyDescent="0.35">
      <c r="B81" s="2"/>
    </row>
    <row r="82" spans="2:3" x14ac:dyDescent="0.35">
      <c r="B82" s="2"/>
    </row>
    <row r="83" spans="2:3" x14ac:dyDescent="0.35">
      <c r="B83" s="2"/>
    </row>
    <row r="84" spans="2:3" x14ac:dyDescent="0.35">
      <c r="B84" s="2"/>
    </row>
    <row r="85" spans="2:3" x14ac:dyDescent="0.35">
      <c r="B85" s="2"/>
    </row>
    <row r="86" spans="2:3" x14ac:dyDescent="0.35">
      <c r="B86" s="2"/>
    </row>
    <row r="87" spans="2:3" x14ac:dyDescent="0.35">
      <c r="B87" s="2"/>
      <c r="C87" s="89"/>
    </row>
    <row r="88" spans="2:3" x14ac:dyDescent="0.35">
      <c r="B88" s="2"/>
    </row>
    <row r="89" spans="2:3" x14ac:dyDescent="0.35">
      <c r="B89" s="2"/>
    </row>
    <row r="90" spans="2:3" x14ac:dyDescent="0.35">
      <c r="B90" s="2"/>
      <c r="C90" s="89"/>
    </row>
    <row r="91" spans="2:3" x14ac:dyDescent="0.35">
      <c r="B91" s="2"/>
    </row>
    <row r="92" spans="2:3" x14ac:dyDescent="0.35">
      <c r="B92" s="2"/>
    </row>
    <row r="93" spans="2:3" x14ac:dyDescent="0.35">
      <c r="B93" s="2"/>
      <c r="C93" s="89"/>
    </row>
    <row r="94" spans="2:3" x14ac:dyDescent="0.35">
      <c r="B94" s="2"/>
      <c r="C94" s="89"/>
    </row>
    <row r="95" spans="2:3" x14ac:dyDescent="0.35">
      <c r="B95" s="2"/>
    </row>
    <row r="96" spans="2:3" x14ac:dyDescent="0.35">
      <c r="B96" s="2"/>
    </row>
    <row r="97" spans="2:3" x14ac:dyDescent="0.35">
      <c r="B97" s="2"/>
    </row>
    <row r="98" spans="2:3" x14ac:dyDescent="0.35">
      <c r="B98" s="2"/>
    </row>
    <row r="99" spans="2:3" x14ac:dyDescent="0.35">
      <c r="B99" s="2"/>
      <c r="C99" s="89" t="s">
        <v>29</v>
      </c>
    </row>
    <row r="100" spans="2:3" x14ac:dyDescent="0.35">
      <c r="B100" s="2"/>
    </row>
    <row r="101" spans="2:3" x14ac:dyDescent="0.35">
      <c r="B101" s="2"/>
    </row>
    <row r="102" spans="2:3" x14ac:dyDescent="0.35">
      <c r="B102" s="2"/>
    </row>
    <row r="103" spans="2:3" x14ac:dyDescent="0.35">
      <c r="B103" s="2"/>
    </row>
    <row r="104" spans="2:3" x14ac:dyDescent="0.35">
      <c r="B104" s="2"/>
    </row>
    <row r="105" spans="2:3" x14ac:dyDescent="0.35">
      <c r="B105" s="2"/>
    </row>
    <row r="106" spans="2:3" x14ac:dyDescent="0.35">
      <c r="B106" s="171"/>
    </row>
    <row r="107" spans="2:3" x14ac:dyDescent="0.35">
      <c r="B107" s="2"/>
    </row>
    <row r="108" spans="2:3" x14ac:dyDescent="0.35">
      <c r="B108" s="2"/>
    </row>
    <row r="109" spans="2:3" x14ac:dyDescent="0.35">
      <c r="B109" s="2"/>
    </row>
    <row r="110" spans="2:3" x14ac:dyDescent="0.35">
      <c r="B110" s="2"/>
    </row>
    <row r="111" spans="2:3" x14ac:dyDescent="0.35">
      <c r="B111" s="2"/>
    </row>
    <row r="112" spans="2:3" x14ac:dyDescent="0.35">
      <c r="B112" s="2"/>
    </row>
    <row r="113" spans="2:2" x14ac:dyDescent="0.35">
      <c r="B113" s="2"/>
    </row>
    <row r="114" spans="2:2" x14ac:dyDescent="0.35">
      <c r="B114" s="2"/>
    </row>
    <row r="115" spans="2:2" x14ac:dyDescent="0.35">
      <c r="B115" s="2"/>
    </row>
    <row r="116" spans="2:2" x14ac:dyDescent="0.35">
      <c r="B116" s="2"/>
    </row>
    <row r="117" spans="2:2" x14ac:dyDescent="0.35">
      <c r="B117" s="2"/>
    </row>
    <row r="118" spans="2:2" x14ac:dyDescent="0.35">
      <c r="B118" s="2"/>
    </row>
    <row r="119" spans="2:2" x14ac:dyDescent="0.35">
      <c r="B119" s="2"/>
    </row>
    <row r="120" spans="2:2" x14ac:dyDescent="0.35">
      <c r="B120" s="2"/>
    </row>
  </sheetData>
  <sortState xmlns:xlrd2="http://schemas.microsoft.com/office/spreadsheetml/2017/richdata2" ref="C5:C21">
    <sortCondition ref="C4"/>
  </sortState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workbookViewId="0">
      <selection activeCell="J11" sqref="J11"/>
    </sheetView>
  </sheetViews>
  <sheetFormatPr baseColWidth="10" defaultColWidth="11.453125" defaultRowHeight="15.5" x14ac:dyDescent="0.35"/>
  <cols>
    <col min="1" max="1" width="2.7265625" style="25" customWidth="1"/>
    <col min="2" max="2" width="8.7265625" style="26" bestFit="1" customWidth="1"/>
    <col min="3" max="3" width="24.36328125" style="25" bestFit="1" customWidth="1"/>
    <col min="4" max="4" width="16.453125" style="25" bestFit="1" customWidth="1"/>
    <col min="5" max="5" width="5.81640625" style="26" bestFit="1" customWidth="1"/>
    <col min="6" max="6" width="15.7265625" style="26" bestFit="1" customWidth="1"/>
    <col min="7" max="7" width="17.08984375" style="26" bestFit="1" customWidth="1"/>
    <col min="8" max="8" width="7" style="26" bestFit="1" customWidth="1"/>
    <col min="9" max="9" width="15.453125" style="26" bestFit="1" customWidth="1"/>
    <col min="10" max="10" width="12.08984375" style="25" bestFit="1" customWidth="1"/>
    <col min="11" max="11" width="5.81640625" style="25" bestFit="1" customWidth="1"/>
    <col min="12" max="12" width="12.453125" style="174" bestFit="1" customWidth="1"/>
    <col min="13" max="16384" width="11.453125" style="25"/>
  </cols>
  <sheetData>
    <row r="1" spans="1:12" x14ac:dyDescent="0.35">
      <c r="A1" s="78"/>
      <c r="B1" s="82"/>
      <c r="C1" s="83"/>
      <c r="D1" s="78"/>
      <c r="E1" s="82"/>
      <c r="F1" s="82"/>
      <c r="G1" s="82"/>
      <c r="H1" s="82"/>
      <c r="I1" s="82"/>
      <c r="J1" s="78"/>
      <c r="K1" s="78"/>
      <c r="L1" s="78"/>
    </row>
    <row r="2" spans="1:12" ht="22.5" customHeight="1" x14ac:dyDescent="0.35">
      <c r="A2" s="78"/>
      <c r="B2" s="243" t="s">
        <v>91</v>
      </c>
      <c r="C2" s="244"/>
      <c r="D2" s="244"/>
      <c r="E2" s="244"/>
      <c r="F2" s="204"/>
      <c r="G2" s="204"/>
      <c r="H2" s="204"/>
      <c r="I2" s="204"/>
      <c r="J2" s="205"/>
      <c r="K2" s="205"/>
      <c r="L2" s="78"/>
    </row>
    <row r="3" spans="1:12" x14ac:dyDescent="0.35">
      <c r="A3" s="78"/>
      <c r="B3" s="27" t="s">
        <v>333</v>
      </c>
      <c r="C3" s="27" t="s">
        <v>10</v>
      </c>
      <c r="D3" s="27" t="s">
        <v>1</v>
      </c>
      <c r="E3" s="31" t="s">
        <v>17</v>
      </c>
      <c r="F3" s="202" t="s">
        <v>298</v>
      </c>
      <c r="G3" s="202" t="s">
        <v>301</v>
      </c>
      <c r="H3" s="202" t="s">
        <v>306</v>
      </c>
      <c r="I3" s="308" t="s">
        <v>334</v>
      </c>
      <c r="J3" s="207" t="s">
        <v>304</v>
      </c>
      <c r="K3" s="203" t="s">
        <v>314</v>
      </c>
      <c r="L3" s="78"/>
    </row>
    <row r="4" spans="1:12" x14ac:dyDescent="0.35">
      <c r="A4" s="78"/>
      <c r="B4" s="27">
        <v>1</v>
      </c>
      <c r="C4" s="33" t="s">
        <v>152</v>
      </c>
      <c r="D4" s="33" t="s">
        <v>105</v>
      </c>
      <c r="E4" s="160">
        <v>64</v>
      </c>
      <c r="F4" s="35">
        <v>2</v>
      </c>
      <c r="G4" s="35">
        <v>2</v>
      </c>
      <c r="H4" s="35">
        <v>3</v>
      </c>
      <c r="I4" s="309">
        <f>G4+H4+F4</f>
        <v>7</v>
      </c>
      <c r="K4" s="195">
        <v>67</v>
      </c>
      <c r="L4" s="78" t="s">
        <v>315</v>
      </c>
    </row>
    <row r="5" spans="1:12" ht="20.149999999999999" customHeight="1" x14ac:dyDescent="0.35">
      <c r="A5" s="78"/>
      <c r="B5" s="27">
        <v>2</v>
      </c>
      <c r="C5" s="33" t="s">
        <v>205</v>
      </c>
      <c r="D5" s="33" t="s">
        <v>154</v>
      </c>
      <c r="E5" s="35">
        <v>68.5</v>
      </c>
      <c r="F5" s="35">
        <v>3</v>
      </c>
      <c r="G5" s="35">
        <v>5</v>
      </c>
      <c r="H5" s="35">
        <v>1</v>
      </c>
      <c r="I5" s="309">
        <f>G5+H5+F5</f>
        <v>9</v>
      </c>
      <c r="J5" s="191">
        <v>69</v>
      </c>
      <c r="K5" s="191">
        <v>64</v>
      </c>
      <c r="L5" s="78"/>
    </row>
    <row r="6" spans="1:12" ht="20.149999999999999" customHeight="1" x14ac:dyDescent="0.35">
      <c r="A6" s="78"/>
      <c r="B6" s="27">
        <v>3</v>
      </c>
      <c r="C6" s="33" t="s">
        <v>250</v>
      </c>
      <c r="D6" s="33" t="s">
        <v>267</v>
      </c>
      <c r="E6" s="35">
        <v>68</v>
      </c>
      <c r="F6" s="35">
        <v>5</v>
      </c>
      <c r="G6" s="35">
        <v>3</v>
      </c>
      <c r="H6" s="35"/>
      <c r="I6" s="309">
        <f t="shared" ref="I6:I7" si="0">G6+H6+F6</f>
        <v>8</v>
      </c>
      <c r="J6" s="191">
        <v>68</v>
      </c>
      <c r="K6" s="191"/>
      <c r="L6" s="206"/>
    </row>
    <row r="7" spans="1:12" ht="20.149999999999999" customHeight="1" x14ac:dyDescent="0.35">
      <c r="A7" s="78"/>
      <c r="B7" s="27">
        <v>5</v>
      </c>
      <c r="C7" s="33" t="s">
        <v>205</v>
      </c>
      <c r="D7" s="33" t="s">
        <v>151</v>
      </c>
      <c r="E7" s="35">
        <v>62</v>
      </c>
      <c r="F7" s="35">
        <v>1</v>
      </c>
      <c r="G7" s="35">
        <v>1</v>
      </c>
      <c r="H7" s="35"/>
      <c r="I7" s="309">
        <f t="shared" si="0"/>
        <v>2</v>
      </c>
      <c r="L7" s="78"/>
    </row>
    <row r="8" spans="1:12" ht="20.149999999999999" customHeight="1" x14ac:dyDescent="0.35">
      <c r="A8" s="78"/>
      <c r="B8" s="82"/>
      <c r="C8" s="78"/>
      <c r="D8" s="78"/>
      <c r="E8" s="82"/>
      <c r="F8" s="82"/>
      <c r="G8" s="82"/>
      <c r="H8" s="82"/>
      <c r="I8" s="82"/>
      <c r="J8" s="78"/>
      <c r="K8" s="78"/>
      <c r="L8" s="78"/>
    </row>
    <row r="9" spans="1:12" x14ac:dyDescent="0.35">
      <c r="A9" s="174"/>
    </row>
    <row r="10" spans="1:12" x14ac:dyDescent="0.35">
      <c r="A10" s="174"/>
      <c r="C10" s="33"/>
      <c r="D10" s="33"/>
      <c r="E10" s="160"/>
    </row>
    <row r="11" spans="1:12" x14ac:dyDescent="0.35">
      <c r="A11" s="174"/>
      <c r="C11" s="33"/>
      <c r="D11" s="33"/>
      <c r="E11" s="35"/>
    </row>
    <row r="12" spans="1:12" x14ac:dyDescent="0.35">
      <c r="A12" s="174"/>
      <c r="C12" s="33"/>
      <c r="D12" s="33"/>
      <c r="E12" s="35"/>
    </row>
    <row r="13" spans="1:12" x14ac:dyDescent="0.35">
      <c r="C13" s="33"/>
      <c r="D13" s="33"/>
      <c r="E13" s="35"/>
    </row>
    <row r="19" spans="7:10" x14ac:dyDescent="0.35">
      <c r="G19" s="194"/>
      <c r="H19" s="194"/>
      <c r="I19" s="194"/>
      <c r="J19"/>
    </row>
    <row r="20" spans="7:10" x14ac:dyDescent="0.35">
      <c r="G20" s="194"/>
      <c r="H20" s="194"/>
      <c r="I20" s="194"/>
      <c r="J20"/>
    </row>
  </sheetData>
  <sortState xmlns:xlrd2="http://schemas.microsoft.com/office/spreadsheetml/2017/richdata2" ref="C5:F7">
    <sortCondition descending="1" ref="E5:E7"/>
  </sortState>
  <mergeCells count="1">
    <mergeCell ref="B2:E2"/>
  </mergeCells>
  <pageMargins left="0.25" right="0.25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"/>
  <sheetViews>
    <sheetView workbookViewId="0">
      <selection activeCell="H3" sqref="H3:H7"/>
    </sheetView>
  </sheetViews>
  <sheetFormatPr baseColWidth="10" defaultColWidth="11.453125" defaultRowHeight="14" x14ac:dyDescent="0.35"/>
  <cols>
    <col min="1" max="1" width="2.7265625" style="86" customWidth="1"/>
    <col min="2" max="2" width="7.453125" style="16" bestFit="1" customWidth="1"/>
    <col min="3" max="3" width="26.453125" style="86" bestFit="1" customWidth="1"/>
    <col min="4" max="4" width="19.453125" style="86" customWidth="1"/>
    <col min="5" max="5" width="13.1796875" style="86" customWidth="1"/>
    <col min="6" max="6" width="14.08984375" style="16" customWidth="1"/>
    <col min="7" max="7" width="14.7265625" style="16" customWidth="1"/>
    <col min="8" max="8" width="11.453125" style="16"/>
    <col min="9" max="9" width="2.54296875" style="86" customWidth="1"/>
    <col min="10" max="16384" width="11.453125" style="86"/>
  </cols>
  <sheetData>
    <row r="1" spans="1:10" x14ac:dyDescent="0.35">
      <c r="A1" s="84"/>
      <c r="B1" s="66"/>
      <c r="C1" s="85"/>
      <c r="D1" s="84"/>
      <c r="E1" s="84"/>
      <c r="F1" s="66"/>
      <c r="G1" s="66"/>
      <c r="H1" s="66"/>
      <c r="I1" s="84"/>
    </row>
    <row r="2" spans="1:10" s="88" customFormat="1" ht="24.75" customHeight="1" x14ac:dyDescent="0.35">
      <c r="A2" s="87"/>
      <c r="B2" s="245" t="s">
        <v>90</v>
      </c>
      <c r="C2" s="246"/>
      <c r="D2" s="246"/>
      <c r="E2" s="247"/>
      <c r="F2" s="248"/>
      <c r="G2" s="249"/>
      <c r="H2" s="250"/>
      <c r="I2" s="87"/>
      <c r="J2"/>
    </row>
    <row r="3" spans="1:10" ht="20.25" customHeight="1" x14ac:dyDescent="0.35">
      <c r="A3" s="84"/>
      <c r="B3" s="17" t="s">
        <v>333</v>
      </c>
      <c r="C3" s="17" t="s">
        <v>10</v>
      </c>
      <c r="D3" s="17" t="s">
        <v>1</v>
      </c>
      <c r="E3" s="22" t="s">
        <v>17</v>
      </c>
      <c r="F3" s="6" t="s">
        <v>298</v>
      </c>
      <c r="G3" s="6" t="s">
        <v>301</v>
      </c>
      <c r="H3" s="305" t="s">
        <v>300</v>
      </c>
      <c r="I3" s="84"/>
      <c r="J3"/>
    </row>
    <row r="4" spans="1:10" ht="20.149999999999999" customHeight="1" x14ac:dyDescent="0.35">
      <c r="A4" s="84"/>
      <c r="B4" s="238">
        <v>1</v>
      </c>
      <c r="C4" s="33" t="s">
        <v>290</v>
      </c>
      <c r="D4" s="33" t="s">
        <v>291</v>
      </c>
      <c r="E4" s="6">
        <v>70</v>
      </c>
      <c r="F4" s="6">
        <v>3</v>
      </c>
      <c r="G4" s="6">
        <v>5</v>
      </c>
      <c r="H4" s="305">
        <f>SUM(F4:G4)</f>
        <v>8</v>
      </c>
      <c r="I4" s="84"/>
      <c r="J4" s="303" t="s">
        <v>315</v>
      </c>
    </row>
    <row r="5" spans="1:10" ht="20.149999999999999" customHeight="1" x14ac:dyDescent="0.35">
      <c r="A5" s="84"/>
      <c r="B5" s="238">
        <v>2</v>
      </c>
      <c r="C5" s="33" t="s">
        <v>205</v>
      </c>
      <c r="D5" s="33" t="s">
        <v>153</v>
      </c>
      <c r="E5" s="6">
        <v>65</v>
      </c>
      <c r="F5" s="6">
        <v>5</v>
      </c>
      <c r="G5" s="6">
        <v>3</v>
      </c>
      <c r="H5" s="305">
        <f>SUM(F5:G5)</f>
        <v>8</v>
      </c>
      <c r="I5" s="84"/>
    </row>
    <row r="6" spans="1:10" ht="20.149999999999999" customHeight="1" x14ac:dyDescent="0.35">
      <c r="A6" s="84"/>
      <c r="B6" s="238">
        <v>3</v>
      </c>
      <c r="C6" s="33" t="s">
        <v>57</v>
      </c>
      <c r="D6" s="33" t="s">
        <v>134</v>
      </c>
      <c r="E6" s="6">
        <v>61</v>
      </c>
      <c r="F6" s="6">
        <v>2</v>
      </c>
      <c r="G6" s="6">
        <v>2</v>
      </c>
      <c r="H6" s="305">
        <f>SUM(F6:G6)</f>
        <v>4</v>
      </c>
      <c r="I6" s="84"/>
      <c r="J6"/>
    </row>
    <row r="7" spans="1:10" ht="14.5" x14ac:dyDescent="0.35">
      <c r="A7" s="84"/>
      <c r="B7" s="238">
        <v>4</v>
      </c>
      <c r="C7" s="33" t="s">
        <v>57</v>
      </c>
      <c r="D7" s="33" t="s">
        <v>265</v>
      </c>
      <c r="E7" s="6"/>
      <c r="F7" s="6">
        <v>1</v>
      </c>
      <c r="G7" s="6"/>
      <c r="H7" s="305">
        <f>SUM(F7:G7)</f>
        <v>1</v>
      </c>
      <c r="I7" s="84"/>
      <c r="J7"/>
    </row>
    <row r="8" spans="1:10" ht="14.5" x14ac:dyDescent="0.35">
      <c r="A8" s="84"/>
      <c r="B8" s="66"/>
      <c r="C8" s="84"/>
      <c r="D8" s="84"/>
      <c r="E8" s="84"/>
      <c r="F8" s="66"/>
      <c r="G8" s="66"/>
      <c r="H8" s="66"/>
      <c r="I8" s="84"/>
      <c r="J8"/>
    </row>
    <row r="9" spans="1:10" ht="14.5" x14ac:dyDescent="0.35">
      <c r="A9" s="176"/>
      <c r="J9"/>
    </row>
    <row r="10" spans="1:10" ht="14.5" x14ac:dyDescent="0.35">
      <c r="A10" s="176"/>
      <c r="C10" s="33"/>
      <c r="D10" s="33"/>
      <c r="E10" s="6"/>
      <c r="J10"/>
    </row>
    <row r="11" spans="1:10" ht="14.5" x14ac:dyDescent="0.35">
      <c r="A11" s="176"/>
      <c r="C11" s="33"/>
      <c r="D11" s="33"/>
      <c r="E11" s="6"/>
      <c r="J11"/>
    </row>
    <row r="12" spans="1:10" ht="14.5" x14ac:dyDescent="0.35">
      <c r="A12" s="176"/>
      <c r="C12" s="33"/>
      <c r="D12" s="33"/>
      <c r="E12" s="6"/>
      <c r="J12"/>
    </row>
    <row r="13" spans="1:10" ht="14.5" x14ac:dyDescent="0.35">
      <c r="C13" s="33"/>
      <c r="D13" s="33"/>
      <c r="E13" s="6"/>
      <c r="J13"/>
    </row>
    <row r="14" spans="1:10" ht="14.5" x14ac:dyDescent="0.35">
      <c r="J14"/>
    </row>
    <row r="15" spans="1:10" ht="14.5" x14ac:dyDescent="0.35">
      <c r="J15"/>
    </row>
    <row r="16" spans="1:10" ht="14.5" x14ac:dyDescent="0.35">
      <c r="J16"/>
    </row>
    <row r="17" spans="7:10" ht="15.5" x14ac:dyDescent="0.35">
      <c r="G17" s="26"/>
      <c r="J17"/>
    </row>
    <row r="18" spans="7:10" ht="15.5" x14ac:dyDescent="0.35">
      <c r="G18" s="26"/>
      <c r="J18"/>
    </row>
  </sheetData>
  <sortState xmlns:xlrd2="http://schemas.microsoft.com/office/spreadsheetml/2017/richdata2" ref="C5:H7">
    <sortCondition descending="1" ref="H5:H7"/>
  </sortState>
  <mergeCells count="2">
    <mergeCell ref="B2:E2"/>
    <mergeCell ref="F2:H2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Z65"/>
  <sheetViews>
    <sheetView topLeftCell="M1" zoomScale="72" zoomScaleNormal="72" workbookViewId="0">
      <selection activeCell="Q6" sqref="Q6"/>
    </sheetView>
  </sheetViews>
  <sheetFormatPr baseColWidth="10" defaultColWidth="11.453125" defaultRowHeight="14" x14ac:dyDescent="0.35"/>
  <cols>
    <col min="1" max="1" width="7.1796875" style="16" customWidth="1"/>
    <col min="2" max="2" width="24.7265625" style="5" customWidth="1"/>
    <col min="3" max="3" width="17.36328125" style="5" customWidth="1"/>
    <col min="4" max="4" width="15.08984375" style="5" customWidth="1"/>
    <col min="5" max="5" width="21" style="5" customWidth="1"/>
    <col min="6" max="6" width="9.26953125" style="5" bestFit="1" customWidth="1"/>
    <col min="7" max="7" width="10.453125" style="5" bestFit="1" customWidth="1"/>
    <col min="8" max="8" width="8.26953125" style="5" bestFit="1" customWidth="1"/>
    <col min="9" max="9" width="9.26953125" style="5" bestFit="1" customWidth="1"/>
    <col min="10" max="10" width="10.453125" style="5" bestFit="1" customWidth="1"/>
    <col min="11" max="11" width="8.26953125" style="5" bestFit="1" customWidth="1"/>
    <col min="12" max="12" width="16.36328125" style="5" bestFit="1" customWidth="1"/>
    <col min="13" max="13" width="15.26953125" style="5" bestFit="1" customWidth="1"/>
    <col min="14" max="14" width="13.6328125" style="5" bestFit="1" customWidth="1"/>
    <col min="15" max="15" width="15.453125" style="193" customWidth="1"/>
    <col min="16" max="16" width="17.7265625" style="16" customWidth="1"/>
    <col min="17" max="17" width="7.453125" style="16" bestFit="1" customWidth="1"/>
    <col min="18" max="18" width="20.453125" style="5" bestFit="1" customWidth="1"/>
    <col min="19" max="21" width="11.453125" style="5"/>
    <col min="22" max="22" width="23.453125" style="5" customWidth="1"/>
    <col min="23" max="25" width="11.453125" style="5"/>
    <col min="26" max="26" width="14.7265625" style="5" customWidth="1"/>
    <col min="27" max="16384" width="11.453125" style="5"/>
  </cols>
  <sheetData>
    <row r="2" spans="1:26" ht="31.5" customHeight="1" x14ac:dyDescent="0.35">
      <c r="A2" s="251" t="s">
        <v>214</v>
      </c>
      <c r="B2" s="252"/>
      <c r="C2" s="252"/>
      <c r="D2" s="252"/>
      <c r="E2" s="252"/>
      <c r="F2" s="253" t="s">
        <v>228</v>
      </c>
      <c r="G2" s="254"/>
      <c r="H2" s="254"/>
      <c r="I2" s="254"/>
      <c r="J2" s="254"/>
      <c r="K2" s="254"/>
      <c r="L2" s="254"/>
      <c r="M2" s="254"/>
      <c r="N2" s="254"/>
      <c r="O2" s="17"/>
      <c r="P2" s="6"/>
      <c r="Q2" s="237"/>
      <c r="R2" s="7"/>
      <c r="S2" s="255" t="s">
        <v>304</v>
      </c>
      <c r="T2" s="256"/>
      <c r="U2" s="257"/>
      <c r="V2" s="258" t="s">
        <v>314</v>
      </c>
      <c r="W2" s="258"/>
      <c r="X2" s="258"/>
      <c r="Y2" s="258"/>
    </row>
    <row r="3" spans="1:26" ht="40" customHeight="1" x14ac:dyDescent="0.35">
      <c r="A3" s="166" t="s">
        <v>25</v>
      </c>
      <c r="B3" s="166" t="s">
        <v>218</v>
      </c>
      <c r="C3" s="166" t="s">
        <v>1</v>
      </c>
      <c r="D3" s="166" t="s">
        <v>215</v>
      </c>
      <c r="E3" s="166" t="s">
        <v>1</v>
      </c>
      <c r="F3" s="22" t="s">
        <v>219</v>
      </c>
      <c r="G3" s="22" t="s">
        <v>220</v>
      </c>
      <c r="H3" s="22" t="s">
        <v>221</v>
      </c>
      <c r="I3" s="22" t="s">
        <v>219</v>
      </c>
      <c r="J3" s="22" t="s">
        <v>220</v>
      </c>
      <c r="K3" s="22" t="s">
        <v>221</v>
      </c>
      <c r="L3" s="177" t="s">
        <v>229</v>
      </c>
      <c r="M3" s="22" t="s">
        <v>8</v>
      </c>
      <c r="N3" s="22" t="s">
        <v>9</v>
      </c>
      <c r="O3" s="31" t="s">
        <v>298</v>
      </c>
      <c r="P3" s="31" t="s">
        <v>301</v>
      </c>
      <c r="Q3" s="31" t="s">
        <v>306</v>
      </c>
      <c r="R3" s="310" t="s">
        <v>335</v>
      </c>
      <c r="S3" s="7" t="s">
        <v>316</v>
      </c>
      <c r="T3" s="7" t="s">
        <v>317</v>
      </c>
      <c r="U3" s="7" t="s">
        <v>221</v>
      </c>
      <c r="V3" s="7" t="s">
        <v>322</v>
      </c>
      <c r="W3" s="7" t="s">
        <v>318</v>
      </c>
      <c r="X3" s="7" t="s">
        <v>317</v>
      </c>
      <c r="Y3" s="7" t="s">
        <v>319</v>
      </c>
    </row>
    <row r="4" spans="1:26" ht="40" customHeight="1" x14ac:dyDescent="0.3">
      <c r="A4" s="166">
        <v>1</v>
      </c>
      <c r="B4" s="121" t="s">
        <v>210</v>
      </c>
      <c r="C4" s="121" t="s">
        <v>209</v>
      </c>
      <c r="D4" s="121" t="s">
        <v>112</v>
      </c>
      <c r="E4" s="121" t="s">
        <v>211</v>
      </c>
      <c r="F4" s="7">
        <v>1</v>
      </c>
      <c r="G4" s="7">
        <v>5</v>
      </c>
      <c r="H4" s="7">
        <v>84.71</v>
      </c>
      <c r="I4" s="7">
        <v>1</v>
      </c>
      <c r="J4" s="7">
        <v>6</v>
      </c>
      <c r="K4" s="7">
        <v>76.88</v>
      </c>
      <c r="L4" s="178">
        <f>F4+I4</f>
        <v>2</v>
      </c>
      <c r="M4" s="178">
        <f>G4+J4</f>
        <v>11</v>
      </c>
      <c r="N4" s="178">
        <f>H4+K4</f>
        <v>161.58999999999997</v>
      </c>
      <c r="O4" s="49">
        <v>11</v>
      </c>
      <c r="P4" s="49">
        <v>8</v>
      </c>
      <c r="Q4" s="49">
        <v>3</v>
      </c>
      <c r="R4" s="311">
        <f>O4+P4+Q4</f>
        <v>22</v>
      </c>
      <c r="S4" s="212">
        <v>1</v>
      </c>
      <c r="T4" s="212">
        <v>10</v>
      </c>
      <c r="U4" s="212">
        <v>65.88</v>
      </c>
      <c r="V4" s="7" t="s">
        <v>321</v>
      </c>
      <c r="W4" s="214">
        <v>1</v>
      </c>
      <c r="X4" s="214">
        <v>4</v>
      </c>
      <c r="Y4" s="214">
        <v>65.89</v>
      </c>
      <c r="Z4" s="216" t="s">
        <v>323</v>
      </c>
    </row>
    <row r="5" spans="1:26" ht="25" customHeight="1" x14ac:dyDescent="0.3">
      <c r="A5" s="166">
        <v>2</v>
      </c>
      <c r="B5" s="121" t="s">
        <v>40</v>
      </c>
      <c r="C5" s="121" t="s">
        <v>147</v>
      </c>
      <c r="D5" s="121" t="s">
        <v>46</v>
      </c>
      <c r="E5" s="121" t="s">
        <v>144</v>
      </c>
      <c r="F5" s="7">
        <v>1</v>
      </c>
      <c r="G5" s="7">
        <v>1</v>
      </c>
      <c r="H5" s="7">
        <v>14.98</v>
      </c>
      <c r="I5" s="7">
        <v>1</v>
      </c>
      <c r="J5" s="7">
        <v>10</v>
      </c>
      <c r="K5" s="7">
        <v>78.66</v>
      </c>
      <c r="L5" s="178">
        <f>F5+I5</f>
        <v>2</v>
      </c>
      <c r="M5" s="178">
        <f>G5+J5</f>
        <v>11</v>
      </c>
      <c r="N5" s="178">
        <f>H5+K5</f>
        <v>93.64</v>
      </c>
      <c r="O5" s="49"/>
      <c r="P5" s="49">
        <v>9</v>
      </c>
      <c r="Q5" s="49"/>
      <c r="R5" s="311">
        <f>O5+P5+Q5</f>
        <v>9</v>
      </c>
      <c r="V5" s="7" t="s">
        <v>320</v>
      </c>
      <c r="W5" s="215">
        <v>0</v>
      </c>
      <c r="X5" s="215">
        <v>0</v>
      </c>
      <c r="Y5" s="215">
        <v>0</v>
      </c>
    </row>
    <row r="6" spans="1:26" s="53" customFormat="1" ht="33" customHeight="1" x14ac:dyDescent="0.3">
      <c r="A6" s="166">
        <v>3</v>
      </c>
      <c r="B6" s="121" t="s">
        <v>213</v>
      </c>
      <c r="C6" s="121" t="s">
        <v>216</v>
      </c>
      <c r="D6" s="121" t="s">
        <v>217</v>
      </c>
      <c r="E6" s="121" t="s">
        <v>143</v>
      </c>
      <c r="F6" s="7">
        <v>1</v>
      </c>
      <c r="G6" s="7">
        <v>4</v>
      </c>
      <c r="H6" s="7">
        <v>78.59</v>
      </c>
      <c r="I6" s="7">
        <v>1</v>
      </c>
      <c r="J6" s="7">
        <v>10</v>
      </c>
      <c r="K6" s="7">
        <v>56.29</v>
      </c>
      <c r="L6" s="178">
        <f>F6+I6</f>
        <v>2</v>
      </c>
      <c r="M6" s="178">
        <f>G6+J6</f>
        <v>14</v>
      </c>
      <c r="N6" s="178">
        <f>H6+K6</f>
        <v>134.88</v>
      </c>
      <c r="O6" s="36">
        <v>7</v>
      </c>
      <c r="P6" s="36">
        <v>12</v>
      </c>
      <c r="Q6" s="36"/>
      <c r="R6" s="311">
        <f>O6+P6+Q6</f>
        <v>19</v>
      </c>
      <c r="S6" s="213">
        <v>0</v>
      </c>
      <c r="T6" s="213">
        <v>0</v>
      </c>
      <c r="U6" s="213">
        <v>0</v>
      </c>
    </row>
    <row r="7" spans="1:26" ht="25" customHeight="1" x14ac:dyDescent="0.3">
      <c r="A7" s="166">
        <v>4</v>
      </c>
      <c r="B7" s="121" t="s">
        <v>208</v>
      </c>
      <c r="C7" s="121" t="s">
        <v>209</v>
      </c>
      <c r="D7" s="121" t="s">
        <v>113</v>
      </c>
      <c r="E7" s="121" t="s">
        <v>114</v>
      </c>
      <c r="F7" s="7">
        <v>1</v>
      </c>
      <c r="G7" s="7">
        <v>5</v>
      </c>
      <c r="H7" s="7">
        <v>89.49</v>
      </c>
      <c r="I7" s="7">
        <v>1</v>
      </c>
      <c r="J7" s="7">
        <v>5</v>
      </c>
      <c r="K7" s="7">
        <v>85.46</v>
      </c>
      <c r="L7" s="178">
        <f>F7+I7</f>
        <v>2</v>
      </c>
      <c r="M7" s="178">
        <f>G7+J7</f>
        <v>10</v>
      </c>
      <c r="N7" s="178">
        <f>H7+K7</f>
        <v>174.95</v>
      </c>
      <c r="O7" s="49">
        <v>8</v>
      </c>
      <c r="P7" s="49">
        <v>7</v>
      </c>
      <c r="Q7" s="49"/>
      <c r="R7" s="311">
        <f>O7+P7+Q7</f>
        <v>15</v>
      </c>
      <c r="S7" s="104"/>
      <c r="T7" s="7"/>
      <c r="U7" s="7"/>
    </row>
    <row r="8" spans="1:26" ht="25" customHeight="1" x14ac:dyDescent="0.35">
      <c r="A8" s="166">
        <v>5</v>
      </c>
      <c r="B8" s="33" t="s">
        <v>223</v>
      </c>
      <c r="C8" s="33" t="s">
        <v>176</v>
      </c>
      <c r="D8" s="33" t="s">
        <v>61</v>
      </c>
      <c r="E8" s="33" t="s">
        <v>114</v>
      </c>
      <c r="F8" s="7">
        <v>1</v>
      </c>
      <c r="G8" s="7">
        <v>2</v>
      </c>
      <c r="H8" s="7">
        <v>34.76</v>
      </c>
      <c r="I8" s="7">
        <v>0</v>
      </c>
      <c r="J8" s="7">
        <v>0</v>
      </c>
      <c r="K8" s="7">
        <v>0</v>
      </c>
      <c r="L8" s="178">
        <f>F8+I8</f>
        <v>1</v>
      </c>
      <c r="M8" s="178">
        <f>G8+J8</f>
        <v>2</v>
      </c>
      <c r="N8" s="178">
        <f>H8+K8</f>
        <v>34.76</v>
      </c>
      <c r="O8" s="49">
        <v>9</v>
      </c>
      <c r="P8" s="49">
        <v>3</v>
      </c>
      <c r="Q8" s="49"/>
      <c r="R8" s="311">
        <f>O8+P8+Q8</f>
        <v>12</v>
      </c>
      <c r="S8" s="7"/>
      <c r="T8" s="7"/>
      <c r="U8" s="7"/>
    </row>
    <row r="9" spans="1:26" ht="25" customHeight="1" x14ac:dyDescent="0.3">
      <c r="A9" s="166">
        <v>6</v>
      </c>
      <c r="B9" s="121" t="s">
        <v>40</v>
      </c>
      <c r="C9" s="121" t="s">
        <v>147</v>
      </c>
      <c r="D9" s="121" t="s">
        <v>212</v>
      </c>
      <c r="E9" s="121" t="s">
        <v>144</v>
      </c>
      <c r="F9" s="7">
        <v>1</v>
      </c>
      <c r="G9" s="7">
        <v>3</v>
      </c>
      <c r="H9" s="7">
        <v>82.99</v>
      </c>
      <c r="I9" s="7">
        <v>1</v>
      </c>
      <c r="J9" s="7">
        <v>9</v>
      </c>
      <c r="K9" s="7">
        <v>87.17</v>
      </c>
      <c r="L9" s="178">
        <f>F9+I9</f>
        <v>2</v>
      </c>
      <c r="M9" s="178">
        <f>G9+J9</f>
        <v>12</v>
      </c>
      <c r="N9" s="178">
        <f>H9+K9</f>
        <v>170.16</v>
      </c>
      <c r="O9" s="49"/>
      <c r="P9" s="49">
        <v>10</v>
      </c>
      <c r="Q9" s="49"/>
      <c r="R9" s="311">
        <f>O9+P9+Q9</f>
        <v>10</v>
      </c>
    </row>
    <row r="10" spans="1:26" ht="25" customHeight="1" x14ac:dyDescent="0.35">
      <c r="A10" s="166">
        <v>7</v>
      </c>
      <c r="B10" s="33" t="s">
        <v>224</v>
      </c>
      <c r="C10" s="33" t="s">
        <v>225</v>
      </c>
      <c r="D10" s="33" t="s">
        <v>205</v>
      </c>
      <c r="E10" s="33" t="s">
        <v>143</v>
      </c>
      <c r="F10" s="7">
        <v>1</v>
      </c>
      <c r="G10" s="7">
        <v>4</v>
      </c>
      <c r="H10" s="7">
        <v>77.010000000000005</v>
      </c>
      <c r="I10" s="7">
        <v>0</v>
      </c>
      <c r="J10" s="7">
        <v>0</v>
      </c>
      <c r="K10" s="7">
        <v>0</v>
      </c>
      <c r="L10" s="178">
        <v>1</v>
      </c>
      <c r="M10" s="178">
        <f>G10+J10</f>
        <v>4</v>
      </c>
      <c r="N10" s="178">
        <f>H10+K10</f>
        <v>77.010000000000005</v>
      </c>
      <c r="O10" s="49">
        <v>6</v>
      </c>
      <c r="P10" s="49">
        <v>4</v>
      </c>
      <c r="Q10" s="49"/>
      <c r="R10" s="311">
        <f>O10+P10+Q10</f>
        <v>10</v>
      </c>
    </row>
    <row r="11" spans="1:26" ht="25" customHeight="1" x14ac:dyDescent="0.35">
      <c r="A11" s="166">
        <v>8</v>
      </c>
      <c r="B11" s="33" t="s">
        <v>226</v>
      </c>
      <c r="C11" s="33" t="s">
        <v>227</v>
      </c>
      <c r="D11" s="33" t="s">
        <v>205</v>
      </c>
      <c r="E11" s="33" t="s">
        <v>143</v>
      </c>
      <c r="F11" s="7">
        <v>1</v>
      </c>
      <c r="G11" s="7">
        <v>7</v>
      </c>
      <c r="H11" s="7">
        <v>86.08</v>
      </c>
      <c r="I11" s="7">
        <v>0</v>
      </c>
      <c r="J11" s="7">
        <v>0</v>
      </c>
      <c r="K11" s="7">
        <v>0</v>
      </c>
      <c r="L11" s="178">
        <f>F11+I11</f>
        <v>1</v>
      </c>
      <c r="M11" s="178">
        <f>G11+J11</f>
        <v>7</v>
      </c>
      <c r="N11" s="178">
        <f>H11+K11</f>
        <v>86.08</v>
      </c>
      <c r="O11" s="49"/>
      <c r="P11" s="49">
        <v>6</v>
      </c>
      <c r="Q11" s="49"/>
      <c r="R11" s="311">
        <f>O11+P11+Q11</f>
        <v>6</v>
      </c>
    </row>
    <row r="12" spans="1:26" ht="25" customHeight="1" x14ac:dyDescent="0.35">
      <c r="A12" s="166">
        <v>9</v>
      </c>
      <c r="B12" s="33" t="s">
        <v>179</v>
      </c>
      <c r="C12" s="33" t="s">
        <v>176</v>
      </c>
      <c r="D12" s="33" t="s">
        <v>113</v>
      </c>
      <c r="E12" s="33" t="s">
        <v>114</v>
      </c>
      <c r="F12" s="7">
        <v>1</v>
      </c>
      <c r="G12" s="7">
        <v>7</v>
      </c>
      <c r="H12" s="7">
        <v>87.14</v>
      </c>
      <c r="I12" s="7">
        <v>0</v>
      </c>
      <c r="J12" s="7">
        <v>0</v>
      </c>
      <c r="K12" s="7">
        <v>0</v>
      </c>
      <c r="L12" s="178">
        <f>F12+I12</f>
        <v>1</v>
      </c>
      <c r="M12" s="178">
        <f>G12+J12</f>
        <v>7</v>
      </c>
      <c r="N12" s="178">
        <f>H12+K12</f>
        <v>87.14</v>
      </c>
      <c r="O12" s="49"/>
      <c r="P12" s="49">
        <v>5</v>
      </c>
      <c r="Q12" s="49"/>
      <c r="R12" s="311">
        <f>O12+P12+Q12</f>
        <v>5</v>
      </c>
    </row>
    <row r="13" spans="1:26" ht="25" customHeight="1" x14ac:dyDescent="0.35">
      <c r="A13" s="166">
        <v>10</v>
      </c>
      <c r="B13" s="33" t="s">
        <v>57</v>
      </c>
      <c r="C13" s="33" t="s">
        <v>207</v>
      </c>
      <c r="D13" s="33" t="s">
        <v>222</v>
      </c>
      <c r="E13" s="33" t="s">
        <v>141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178">
        <f>F13+I13</f>
        <v>0</v>
      </c>
      <c r="M13" s="178">
        <f>G13+J13</f>
        <v>0</v>
      </c>
      <c r="N13" s="178">
        <f>H13+K13</f>
        <v>0</v>
      </c>
      <c r="O13" s="49"/>
      <c r="P13" s="49"/>
      <c r="Q13" s="49"/>
      <c r="R13" s="311">
        <f>O13+P13+Q13</f>
        <v>0</v>
      </c>
    </row>
    <row r="14" spans="1:26" ht="25" customHeight="1" x14ac:dyDescent="0.35">
      <c r="A14" s="6"/>
      <c r="B14" s="166"/>
      <c r="C14" s="166"/>
      <c r="D14" s="166"/>
      <c r="E14" s="166"/>
      <c r="F14" s="22"/>
      <c r="G14" s="22"/>
      <c r="H14" s="22"/>
      <c r="I14" s="22"/>
      <c r="J14" s="22"/>
      <c r="K14" s="22"/>
      <c r="L14" s="177"/>
      <c r="M14" s="22"/>
      <c r="N14" s="22"/>
      <c r="O14" s="31"/>
      <c r="P14" s="31"/>
      <c r="Q14" s="31"/>
      <c r="R14" s="310"/>
      <c r="S14" s="123"/>
      <c r="T14" s="123"/>
      <c r="U14" s="123"/>
    </row>
    <row r="15" spans="1:26" ht="25" customHeight="1" x14ac:dyDescent="0.35">
      <c r="A15" s="134"/>
    </row>
    <row r="16" spans="1:26" ht="25" customHeight="1" x14ac:dyDescent="0.35">
      <c r="A16" s="134"/>
      <c r="B16" s="2"/>
      <c r="C16" s="2"/>
      <c r="D16" s="2"/>
      <c r="E16" s="2"/>
      <c r="F16" s="191"/>
      <c r="G16" s="191"/>
      <c r="H16" s="191"/>
      <c r="I16" s="178"/>
      <c r="J16" s="178"/>
      <c r="K16" s="178"/>
      <c r="L16" s="178"/>
      <c r="M16" s="178"/>
      <c r="N16" s="178"/>
      <c r="O16" s="53"/>
    </row>
    <row r="17" spans="1:15" ht="25" customHeight="1" x14ac:dyDescent="0.35">
      <c r="B17" s="192"/>
      <c r="C17" s="192"/>
      <c r="D17" s="192"/>
      <c r="E17" s="192"/>
      <c r="F17" s="191"/>
      <c r="G17" s="191"/>
      <c r="H17" s="191"/>
      <c r="I17" s="178"/>
      <c r="J17" s="178"/>
      <c r="K17" s="178"/>
      <c r="L17" s="178"/>
      <c r="M17" s="178"/>
      <c r="N17" s="178"/>
      <c r="O17" s="16"/>
    </row>
    <row r="18" spans="1:15" ht="25" customHeight="1" x14ac:dyDescent="0.35">
      <c r="B18" s="2"/>
      <c r="C18" s="2"/>
      <c r="D18" s="2"/>
      <c r="E18" s="2"/>
      <c r="F18" s="191"/>
      <c r="G18" s="191"/>
      <c r="H18" s="191"/>
      <c r="I18" s="178"/>
      <c r="J18" s="178"/>
      <c r="K18" s="178"/>
      <c r="L18" s="178"/>
      <c r="M18" s="178"/>
      <c r="N18" s="178"/>
      <c r="O18" s="16"/>
    </row>
    <row r="19" spans="1:15" ht="18" customHeight="1" x14ac:dyDescent="0.35">
      <c r="B19" s="2"/>
      <c r="C19" s="2"/>
      <c r="D19" s="2"/>
      <c r="E19" s="2"/>
      <c r="F19" s="191"/>
      <c r="G19" s="191"/>
      <c r="H19" s="191"/>
      <c r="I19" s="178"/>
      <c r="J19" s="178"/>
      <c r="K19" s="178"/>
      <c r="L19" s="178"/>
      <c r="M19" s="178"/>
      <c r="N19" s="178"/>
      <c r="O19" s="16"/>
    </row>
    <row r="20" spans="1:15" ht="15.5" x14ac:dyDescent="0.35">
      <c r="A20" s="134"/>
      <c r="B20" s="192"/>
      <c r="C20" s="192"/>
      <c r="D20" s="192"/>
      <c r="E20" s="192"/>
      <c r="F20" s="191"/>
      <c r="G20" s="191"/>
      <c r="H20" s="191"/>
      <c r="I20" s="178"/>
      <c r="J20" s="178"/>
      <c r="K20" s="178"/>
      <c r="L20" s="178"/>
      <c r="M20" s="178"/>
      <c r="N20" s="178"/>
      <c r="O20" s="16"/>
    </row>
    <row r="21" spans="1:15" x14ac:dyDescent="0.35">
      <c r="A21" s="134"/>
    </row>
    <row r="22" spans="1:15" x14ac:dyDescent="0.35">
      <c r="A22" s="134"/>
    </row>
    <row r="23" spans="1:15" x14ac:dyDescent="0.35">
      <c r="A23" s="134"/>
    </row>
    <row r="24" spans="1:15" x14ac:dyDescent="0.35">
      <c r="A24" s="134"/>
    </row>
    <row r="25" spans="1:15" x14ac:dyDescent="0.35">
      <c r="A25" s="134"/>
    </row>
    <row r="26" spans="1:15" ht="14.5" customHeight="1" x14ac:dyDescent="0.35">
      <c r="A26" s="134"/>
    </row>
    <row r="27" spans="1:15" x14ac:dyDescent="0.35">
      <c r="A27" s="134"/>
    </row>
    <row r="28" spans="1:15" x14ac:dyDescent="0.35">
      <c r="A28" s="134"/>
    </row>
    <row r="29" spans="1:15" x14ac:dyDescent="0.35">
      <c r="A29" s="134"/>
    </row>
    <row r="30" spans="1:15" x14ac:dyDescent="0.35">
      <c r="A30" s="134"/>
    </row>
    <row r="31" spans="1:15" x14ac:dyDescent="0.35">
      <c r="A31" s="134"/>
    </row>
    <row r="32" spans="1:15" x14ac:dyDescent="0.35">
      <c r="A32" s="134"/>
    </row>
    <row r="33" spans="1:1" x14ac:dyDescent="0.35">
      <c r="A33" s="134"/>
    </row>
    <row r="34" spans="1:1" x14ac:dyDescent="0.35">
      <c r="A34" s="134"/>
    </row>
    <row r="35" spans="1:1" x14ac:dyDescent="0.35">
      <c r="A35" s="134"/>
    </row>
    <row r="36" spans="1:1" x14ac:dyDescent="0.35">
      <c r="A36" s="134"/>
    </row>
    <row r="37" spans="1:1" x14ac:dyDescent="0.35">
      <c r="A37" s="134"/>
    </row>
    <row r="38" spans="1:1" x14ac:dyDescent="0.35">
      <c r="A38" s="134"/>
    </row>
    <row r="39" spans="1:1" x14ac:dyDescent="0.35">
      <c r="A39" s="134"/>
    </row>
    <row r="40" spans="1:1" x14ac:dyDescent="0.35">
      <c r="A40" s="134"/>
    </row>
    <row r="41" spans="1:1" x14ac:dyDescent="0.35">
      <c r="A41" s="134"/>
    </row>
    <row r="42" spans="1:1" x14ac:dyDescent="0.35">
      <c r="A42" s="134"/>
    </row>
    <row r="43" spans="1:1" x14ac:dyDescent="0.35">
      <c r="A43" s="134"/>
    </row>
    <row r="44" spans="1:1" x14ac:dyDescent="0.35">
      <c r="A44" s="134"/>
    </row>
    <row r="45" spans="1:1" x14ac:dyDescent="0.35">
      <c r="A45" s="134"/>
    </row>
    <row r="46" spans="1:1" x14ac:dyDescent="0.35">
      <c r="A46" s="134"/>
    </row>
    <row r="47" spans="1:1" x14ac:dyDescent="0.35">
      <c r="A47" s="134"/>
    </row>
    <row r="48" spans="1:1" x14ac:dyDescent="0.35">
      <c r="A48" s="134"/>
    </row>
    <row r="49" spans="1:1" x14ac:dyDescent="0.35">
      <c r="A49" s="134"/>
    </row>
    <row r="50" spans="1:1" x14ac:dyDescent="0.35">
      <c r="A50" s="134"/>
    </row>
    <row r="51" spans="1:1" x14ac:dyDescent="0.35">
      <c r="A51" s="134"/>
    </row>
    <row r="52" spans="1:1" x14ac:dyDescent="0.35">
      <c r="A52" s="134"/>
    </row>
    <row r="53" spans="1:1" x14ac:dyDescent="0.35">
      <c r="A53" s="134"/>
    </row>
    <row r="54" spans="1:1" x14ac:dyDescent="0.35">
      <c r="A54" s="134"/>
    </row>
    <row r="55" spans="1:1" x14ac:dyDescent="0.35">
      <c r="A55" s="134"/>
    </row>
    <row r="56" spans="1:1" x14ac:dyDescent="0.35">
      <c r="A56" s="134"/>
    </row>
    <row r="57" spans="1:1" x14ac:dyDescent="0.35">
      <c r="A57" s="134"/>
    </row>
    <row r="58" spans="1:1" x14ac:dyDescent="0.35">
      <c r="A58" s="134"/>
    </row>
    <row r="59" spans="1:1" x14ac:dyDescent="0.35">
      <c r="A59" s="134"/>
    </row>
    <row r="60" spans="1:1" x14ac:dyDescent="0.35">
      <c r="A60" s="134"/>
    </row>
    <row r="61" spans="1:1" x14ac:dyDescent="0.35">
      <c r="A61" s="134"/>
    </row>
    <row r="62" spans="1:1" x14ac:dyDescent="0.35">
      <c r="A62" s="134"/>
    </row>
    <row r="63" spans="1:1" x14ac:dyDescent="0.35">
      <c r="A63" s="134"/>
    </row>
    <row r="64" spans="1:1" x14ac:dyDescent="0.35">
      <c r="A64" s="134"/>
    </row>
    <row r="65" spans="1:1" x14ac:dyDescent="0.35">
      <c r="A65" s="134"/>
    </row>
  </sheetData>
  <sortState xmlns:xlrd2="http://schemas.microsoft.com/office/spreadsheetml/2017/richdata2" ref="B3:U14">
    <sortCondition descending="1" ref="R3:R14"/>
  </sortState>
  <mergeCells count="4">
    <mergeCell ref="A2:E2"/>
    <mergeCell ref="F2:N2"/>
    <mergeCell ref="S2:U2"/>
    <mergeCell ref="V2:Y2"/>
  </mergeCells>
  <pageMargins left="0.25" right="0.25" top="0.75" bottom="0.75" header="0.3" footer="0.3"/>
  <pageSetup paperSize="5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44"/>
  <sheetViews>
    <sheetView topLeftCell="E1" zoomScale="60" zoomScaleNormal="60" workbookViewId="0">
      <selection activeCell="U11" sqref="U11"/>
    </sheetView>
  </sheetViews>
  <sheetFormatPr baseColWidth="10" defaultColWidth="23" defaultRowHeight="14" x14ac:dyDescent="0.35"/>
  <cols>
    <col min="1" max="1" width="2.7265625" style="5" customWidth="1"/>
    <col min="2" max="2" width="7.453125" style="93" bestFit="1" customWidth="1"/>
    <col min="3" max="3" width="22.1796875" style="4" bestFit="1" customWidth="1"/>
    <col min="4" max="4" width="18.90625" style="5" bestFit="1" customWidth="1"/>
    <col min="5" max="5" width="20.08984375" style="3" bestFit="1" customWidth="1"/>
    <col min="6" max="6" width="19" style="3" bestFit="1" customWidth="1"/>
    <col min="7" max="7" width="20.36328125" style="3" bestFit="1" customWidth="1"/>
    <col min="8" max="8" width="18.81640625" style="3" bestFit="1" customWidth="1"/>
    <col min="9" max="9" width="19.1796875" style="3" bestFit="1" customWidth="1"/>
    <col min="10" max="10" width="4.7265625" style="16" bestFit="1" customWidth="1"/>
    <col min="11" max="11" width="4.81640625" style="16" bestFit="1" customWidth="1"/>
    <col min="12" max="12" width="7.1796875" style="16" bestFit="1" customWidth="1"/>
    <col min="13" max="13" width="4.7265625" style="16" bestFit="1" customWidth="1"/>
    <col min="14" max="14" width="4.81640625" style="16" bestFit="1" customWidth="1"/>
    <col min="15" max="15" width="7.1796875" style="16" bestFit="1" customWidth="1"/>
    <col min="16" max="16" width="13" style="4" customWidth="1"/>
    <col min="17" max="17" width="12.26953125" style="4" customWidth="1"/>
    <col min="18" max="18" width="10.7265625" style="4" customWidth="1"/>
    <col min="19" max="19" width="15.54296875" style="16" bestFit="1" customWidth="1"/>
    <col min="20" max="20" width="16.7265625" style="16" bestFit="1" customWidth="1"/>
    <col min="21" max="21" width="6.7265625" style="16" bestFit="1" customWidth="1"/>
    <col min="22" max="22" width="14" style="5" customWidth="1"/>
    <col min="23" max="23" width="19" style="5" bestFit="1" customWidth="1"/>
    <col min="24" max="24" width="9" style="5" bestFit="1" customWidth="1"/>
    <col min="25" max="25" width="7.6328125" style="5" bestFit="1" customWidth="1"/>
    <col min="26" max="16384" width="23" style="5"/>
  </cols>
  <sheetData>
    <row r="1" spans="1:28" ht="23" customHeight="1" x14ac:dyDescent="0.35">
      <c r="A1" s="65"/>
      <c r="B1" s="66"/>
      <c r="C1" s="70" t="s">
        <v>296</v>
      </c>
      <c r="D1" s="65"/>
      <c r="E1" s="71"/>
      <c r="F1" s="71"/>
      <c r="G1" s="71"/>
      <c r="H1" s="71"/>
      <c r="I1" s="71"/>
      <c r="J1" s="66"/>
      <c r="K1" s="66"/>
      <c r="L1" s="66"/>
      <c r="M1" s="66"/>
      <c r="N1" s="66"/>
      <c r="O1" s="66"/>
      <c r="P1" s="72"/>
      <c r="Q1" s="72"/>
      <c r="R1" s="72"/>
      <c r="S1" s="66"/>
      <c r="T1" s="66"/>
      <c r="U1" s="66"/>
      <c r="V1" s="65"/>
      <c r="W1" s="65"/>
      <c r="X1" s="65"/>
      <c r="Y1" s="65"/>
      <c r="Z1" s="65"/>
    </row>
    <row r="2" spans="1:28" ht="33" customHeight="1" x14ac:dyDescent="0.35">
      <c r="A2" s="65"/>
      <c r="B2" s="259" t="s">
        <v>30</v>
      </c>
      <c r="C2" s="260"/>
      <c r="D2" s="260"/>
      <c r="E2" s="261"/>
      <c r="F2" s="173"/>
      <c r="G2" s="173"/>
      <c r="H2" s="173"/>
      <c r="I2" s="173"/>
      <c r="J2" s="262" t="s">
        <v>88</v>
      </c>
      <c r="K2" s="263"/>
      <c r="L2" s="263"/>
      <c r="M2" s="263"/>
      <c r="N2" s="263"/>
      <c r="O2" s="263"/>
      <c r="P2" s="263"/>
      <c r="Q2" s="263"/>
      <c r="R2" s="263"/>
      <c r="S2" s="255"/>
      <c r="T2" s="256"/>
      <c r="U2" s="256"/>
      <c r="V2" s="257"/>
      <c r="W2" s="264" t="s">
        <v>314</v>
      </c>
      <c r="X2" s="264"/>
      <c r="Y2" s="264"/>
      <c r="Z2" s="65"/>
    </row>
    <row r="3" spans="1:28" s="10" customFormat="1" ht="28" x14ac:dyDescent="0.35">
      <c r="A3" s="69"/>
      <c r="B3" s="159" t="s">
        <v>333</v>
      </c>
      <c r="C3" s="8" t="s">
        <v>16</v>
      </c>
      <c r="D3" s="9" t="s">
        <v>92</v>
      </c>
      <c r="E3" s="8" t="s">
        <v>93</v>
      </c>
      <c r="F3" s="9" t="s">
        <v>92</v>
      </c>
      <c r="G3" s="8" t="s">
        <v>93</v>
      </c>
      <c r="H3" s="9" t="s">
        <v>92</v>
      </c>
      <c r="I3" s="8" t="s">
        <v>93</v>
      </c>
      <c r="J3" s="9" t="s">
        <v>13</v>
      </c>
      <c r="K3" s="9" t="s">
        <v>34</v>
      </c>
      <c r="L3" s="9" t="s">
        <v>35</v>
      </c>
      <c r="M3" s="9" t="s">
        <v>14</v>
      </c>
      <c r="N3" s="9" t="s">
        <v>36</v>
      </c>
      <c r="O3" s="9" t="s">
        <v>37</v>
      </c>
      <c r="P3" s="23" t="s">
        <v>11</v>
      </c>
      <c r="Q3" s="23" t="s">
        <v>8</v>
      </c>
      <c r="R3" s="228" t="s">
        <v>9</v>
      </c>
      <c r="S3" s="9" t="s">
        <v>302</v>
      </c>
      <c r="T3" s="9" t="s">
        <v>299</v>
      </c>
      <c r="U3" s="9" t="s">
        <v>314</v>
      </c>
      <c r="V3" s="314" t="s">
        <v>336</v>
      </c>
      <c r="W3" s="9" t="s">
        <v>330</v>
      </c>
      <c r="X3" s="9" t="s">
        <v>311</v>
      </c>
      <c r="Y3" s="9" t="s">
        <v>303</v>
      </c>
      <c r="Z3" s="69"/>
    </row>
    <row r="4" spans="1:28" s="10" customFormat="1" ht="25" customHeight="1" x14ac:dyDescent="0.35">
      <c r="A4" s="69"/>
      <c r="B4" s="165">
        <v>1</v>
      </c>
      <c r="C4" s="33" t="s">
        <v>238</v>
      </c>
      <c r="D4" s="33" t="s">
        <v>239</v>
      </c>
      <c r="E4" s="33" t="s">
        <v>240</v>
      </c>
      <c r="F4" s="33" t="s">
        <v>241</v>
      </c>
      <c r="G4" s="33" t="s">
        <v>26</v>
      </c>
      <c r="H4" s="33" t="s">
        <v>242</v>
      </c>
      <c r="I4" s="33" t="s">
        <v>26</v>
      </c>
      <c r="J4" s="237">
        <v>1</v>
      </c>
      <c r="K4" s="237">
        <v>3</v>
      </c>
      <c r="L4" s="237">
        <v>47.62</v>
      </c>
      <c r="M4" s="237">
        <v>1</v>
      </c>
      <c r="N4" s="237">
        <v>3</v>
      </c>
      <c r="O4" s="165">
        <v>38.43</v>
      </c>
      <c r="P4" s="312">
        <f>J4+M4</f>
        <v>2</v>
      </c>
      <c r="Q4" s="312">
        <f>K4+N4</f>
        <v>6</v>
      </c>
      <c r="R4" s="313">
        <f>L4+O4</f>
        <v>86.05</v>
      </c>
      <c r="S4" s="91">
        <v>10</v>
      </c>
      <c r="T4" s="91">
        <v>10</v>
      </c>
      <c r="U4" s="91">
        <v>3</v>
      </c>
      <c r="V4" s="315">
        <f>S4+T4+U4</f>
        <v>23</v>
      </c>
      <c r="W4" s="49" t="s">
        <v>328</v>
      </c>
      <c r="X4" s="229">
        <v>3</v>
      </c>
      <c r="Y4" s="229">
        <v>51.68</v>
      </c>
      <c r="Z4" s="230" t="s">
        <v>305</v>
      </c>
    </row>
    <row r="5" spans="1:28" ht="25" customHeight="1" x14ac:dyDescent="0.35">
      <c r="A5" s="65"/>
      <c r="B5" s="165">
        <v>2</v>
      </c>
      <c r="C5" s="33" t="s">
        <v>259</v>
      </c>
      <c r="D5" s="33" t="s">
        <v>41</v>
      </c>
      <c r="E5" s="33" t="s">
        <v>260</v>
      </c>
      <c r="F5" s="33" t="s">
        <v>38</v>
      </c>
      <c r="G5" s="33" t="s">
        <v>261</v>
      </c>
      <c r="H5" s="33" t="s">
        <v>155</v>
      </c>
      <c r="I5" s="33" t="s">
        <v>262</v>
      </c>
      <c r="J5" s="165">
        <v>1</v>
      </c>
      <c r="K5" s="165">
        <v>3</v>
      </c>
      <c r="L5" s="165">
        <v>46.97</v>
      </c>
      <c r="M5" s="165">
        <v>1</v>
      </c>
      <c r="N5" s="165">
        <v>3</v>
      </c>
      <c r="O5" s="165">
        <v>41.47</v>
      </c>
      <c r="P5" s="312">
        <f t="shared" ref="P5" si="0">+J5+M5</f>
        <v>2</v>
      </c>
      <c r="Q5" s="312">
        <f t="shared" ref="Q5" si="1">K5+N5</f>
        <v>6</v>
      </c>
      <c r="R5" s="313">
        <f t="shared" ref="R5" si="2">L5+O5</f>
        <v>88.44</v>
      </c>
      <c r="S5" s="91">
        <v>7</v>
      </c>
      <c r="T5" s="91">
        <v>9</v>
      </c>
      <c r="U5" s="91">
        <v>0</v>
      </c>
      <c r="V5" s="315">
        <f t="shared" ref="V5:V14" si="3">S5+T5+U5</f>
        <v>16</v>
      </c>
      <c r="W5" s="49" t="s">
        <v>329</v>
      </c>
      <c r="X5" s="91">
        <v>0</v>
      </c>
      <c r="Y5" s="91">
        <v>0</v>
      </c>
      <c r="Z5" s="80"/>
      <c r="AA5" s="16"/>
      <c r="AB5" s="4"/>
    </row>
    <row r="6" spans="1:28" ht="25" customHeight="1" x14ac:dyDescent="0.35">
      <c r="A6" s="65"/>
      <c r="B6" s="165">
        <v>3</v>
      </c>
      <c r="C6" s="33" t="s">
        <v>249</v>
      </c>
      <c r="D6" s="33" t="s">
        <v>250</v>
      </c>
      <c r="E6" s="33" t="s">
        <v>251</v>
      </c>
      <c r="F6" s="33" t="s">
        <v>252</v>
      </c>
      <c r="G6" s="33" t="s">
        <v>253</v>
      </c>
      <c r="H6" s="33" t="s">
        <v>142</v>
      </c>
      <c r="I6" s="33" t="s">
        <v>143</v>
      </c>
      <c r="J6" s="165">
        <v>1</v>
      </c>
      <c r="K6" s="165">
        <v>3</v>
      </c>
      <c r="L6" s="165">
        <v>40.799999999999997</v>
      </c>
      <c r="M6" s="165">
        <v>1</v>
      </c>
      <c r="N6" s="165">
        <v>3</v>
      </c>
      <c r="O6" s="165">
        <v>75.349999999999994</v>
      </c>
      <c r="P6" s="312">
        <f t="shared" ref="P6:P11" si="4">+J6+M6</f>
        <v>2</v>
      </c>
      <c r="Q6" s="312">
        <f t="shared" ref="Q6:Q14" si="5">K6+N6</f>
        <v>6</v>
      </c>
      <c r="R6" s="313">
        <f t="shared" ref="R6:R14" si="6">L6+O6</f>
        <v>116.14999999999999</v>
      </c>
      <c r="S6" s="91">
        <v>9</v>
      </c>
      <c r="T6" s="91">
        <v>8</v>
      </c>
      <c r="U6" s="91"/>
      <c r="V6" s="315">
        <f t="shared" si="3"/>
        <v>17</v>
      </c>
      <c r="W6" s="7"/>
      <c r="X6" s="7"/>
      <c r="Y6" s="7"/>
      <c r="Z6" s="80" t="s">
        <v>26</v>
      </c>
      <c r="AA6" s="16"/>
      <c r="AB6" s="4"/>
    </row>
    <row r="7" spans="1:28" ht="25" customHeight="1" x14ac:dyDescent="0.35">
      <c r="A7" s="65"/>
      <c r="B7" s="165">
        <v>4</v>
      </c>
      <c r="C7" s="33" t="s">
        <v>160</v>
      </c>
      <c r="D7" s="33" t="s">
        <v>42</v>
      </c>
      <c r="E7" s="33" t="s">
        <v>243</v>
      </c>
      <c r="F7" s="33" t="s">
        <v>244</v>
      </c>
      <c r="G7" s="33" t="s">
        <v>245</v>
      </c>
      <c r="H7" s="33" t="s">
        <v>41</v>
      </c>
      <c r="I7" s="33" t="s">
        <v>246</v>
      </c>
      <c r="J7" s="165">
        <v>0</v>
      </c>
      <c r="K7" s="165">
        <v>0</v>
      </c>
      <c r="L7" s="165">
        <v>0</v>
      </c>
      <c r="M7" s="165">
        <v>1</v>
      </c>
      <c r="N7" s="165">
        <v>2</v>
      </c>
      <c r="O7" s="165">
        <v>86.4</v>
      </c>
      <c r="P7" s="312">
        <f t="shared" si="4"/>
        <v>1</v>
      </c>
      <c r="Q7" s="312">
        <f t="shared" si="5"/>
        <v>2</v>
      </c>
      <c r="R7" s="313">
        <f t="shared" si="6"/>
        <v>86.4</v>
      </c>
      <c r="S7" s="91">
        <v>12</v>
      </c>
      <c r="T7" s="91">
        <v>3</v>
      </c>
      <c r="U7" s="91"/>
      <c r="V7" s="315">
        <f t="shared" si="3"/>
        <v>15</v>
      </c>
      <c r="W7" s="33"/>
      <c r="X7" s="33"/>
      <c r="Y7" s="33"/>
      <c r="Z7" s="80"/>
      <c r="AA7" s="16"/>
      <c r="AB7" s="4"/>
    </row>
    <row r="8" spans="1:28" ht="25" customHeight="1" x14ac:dyDescent="0.35">
      <c r="A8" s="65"/>
      <c r="B8" s="165">
        <v>5</v>
      </c>
      <c r="C8" s="33" t="s">
        <v>254</v>
      </c>
      <c r="D8" s="33" t="s">
        <v>255</v>
      </c>
      <c r="E8" s="33" t="s">
        <v>256</v>
      </c>
      <c r="F8" s="33" t="s">
        <v>175</v>
      </c>
      <c r="G8" s="33" t="s">
        <v>257</v>
      </c>
      <c r="H8" s="33" t="s">
        <v>205</v>
      </c>
      <c r="I8" s="33" t="s">
        <v>258</v>
      </c>
      <c r="J8" s="165">
        <v>1</v>
      </c>
      <c r="K8" s="165">
        <v>3</v>
      </c>
      <c r="L8" s="165">
        <v>35.71</v>
      </c>
      <c r="M8" s="165">
        <v>1</v>
      </c>
      <c r="N8" s="165">
        <v>3</v>
      </c>
      <c r="O8" s="165">
        <v>45.46</v>
      </c>
      <c r="P8" s="165">
        <f t="shared" si="4"/>
        <v>2</v>
      </c>
      <c r="Q8" s="165">
        <f t="shared" si="5"/>
        <v>6</v>
      </c>
      <c r="R8" s="165">
        <f t="shared" si="6"/>
        <v>81.17</v>
      </c>
      <c r="S8" s="104"/>
      <c r="T8" s="165">
        <v>12</v>
      </c>
      <c r="U8" s="229"/>
      <c r="V8" s="315">
        <f t="shared" si="3"/>
        <v>12</v>
      </c>
      <c r="W8" s="7"/>
      <c r="X8" s="7"/>
      <c r="Y8" s="7"/>
      <c r="Z8" s="65"/>
      <c r="AA8" s="16"/>
      <c r="AB8" s="4"/>
    </row>
    <row r="9" spans="1:28" ht="25" customHeight="1" x14ac:dyDescent="0.35">
      <c r="A9" s="65"/>
      <c r="B9" s="165">
        <v>6</v>
      </c>
      <c r="C9" s="33" t="s">
        <v>150</v>
      </c>
      <c r="D9" s="33" t="s">
        <v>234</v>
      </c>
      <c r="E9" s="33" t="s">
        <v>235</v>
      </c>
      <c r="F9" s="33" t="s">
        <v>177</v>
      </c>
      <c r="G9" s="33" t="s">
        <v>236</v>
      </c>
      <c r="H9" s="33" t="s">
        <v>237</v>
      </c>
      <c r="I9" s="33" t="s">
        <v>186</v>
      </c>
      <c r="J9" s="165">
        <v>1</v>
      </c>
      <c r="K9" s="165">
        <v>3</v>
      </c>
      <c r="L9" s="165">
        <v>81.69</v>
      </c>
      <c r="M9" s="165">
        <v>1</v>
      </c>
      <c r="N9" s="165">
        <v>3</v>
      </c>
      <c r="O9" s="165">
        <v>82.5</v>
      </c>
      <c r="P9" s="165">
        <f t="shared" si="4"/>
        <v>2</v>
      </c>
      <c r="Q9" s="165">
        <f t="shared" si="5"/>
        <v>6</v>
      </c>
      <c r="R9" s="165">
        <f t="shared" si="6"/>
        <v>164.19</v>
      </c>
      <c r="S9" s="165">
        <v>5</v>
      </c>
      <c r="T9" s="165">
        <v>7</v>
      </c>
      <c r="U9" s="91"/>
      <c r="V9" s="315">
        <f t="shared" si="3"/>
        <v>12</v>
      </c>
      <c r="W9" s="7"/>
      <c r="X9" s="7"/>
      <c r="Y9" s="7"/>
      <c r="Z9" s="65"/>
      <c r="AA9" s="16"/>
      <c r="AB9" s="4"/>
    </row>
    <row r="10" spans="1:28" ht="25" customHeight="1" x14ac:dyDescent="0.35">
      <c r="A10" s="65"/>
      <c r="B10" s="165">
        <v>7</v>
      </c>
      <c r="C10" s="33" t="s">
        <v>247</v>
      </c>
      <c r="D10" s="33" t="s">
        <v>40</v>
      </c>
      <c r="E10" s="33" t="s">
        <v>147</v>
      </c>
      <c r="F10" s="33" t="s">
        <v>42</v>
      </c>
      <c r="G10" s="33" t="s">
        <v>248</v>
      </c>
      <c r="H10" s="33" t="s">
        <v>101</v>
      </c>
      <c r="I10" s="33" t="s">
        <v>192</v>
      </c>
      <c r="J10" s="165">
        <v>1</v>
      </c>
      <c r="K10" s="165">
        <v>3</v>
      </c>
      <c r="L10" s="165">
        <v>46.23</v>
      </c>
      <c r="M10" s="165">
        <v>0</v>
      </c>
      <c r="N10" s="165">
        <v>0</v>
      </c>
      <c r="O10" s="165">
        <v>0</v>
      </c>
      <c r="P10" s="312">
        <f t="shared" si="4"/>
        <v>1</v>
      </c>
      <c r="Q10" s="312">
        <f t="shared" si="5"/>
        <v>3</v>
      </c>
      <c r="R10" s="313">
        <f t="shared" si="6"/>
        <v>46.23</v>
      </c>
      <c r="S10" s="91">
        <v>6</v>
      </c>
      <c r="T10" s="91">
        <v>5</v>
      </c>
      <c r="U10" s="91"/>
      <c r="V10" s="315">
        <f t="shared" si="3"/>
        <v>11</v>
      </c>
      <c r="W10" s="7"/>
      <c r="X10" s="7"/>
      <c r="Y10" s="7"/>
      <c r="Z10" s="65"/>
      <c r="AA10" s="16"/>
      <c r="AB10" s="4"/>
    </row>
    <row r="11" spans="1:28" ht="25" customHeight="1" x14ac:dyDescent="0.35">
      <c r="A11" s="65"/>
      <c r="B11" s="165">
        <v>8</v>
      </c>
      <c r="C11" s="33" t="s">
        <v>149</v>
      </c>
      <c r="D11" s="33" t="s">
        <v>108</v>
      </c>
      <c r="E11" s="33" t="s">
        <v>26</v>
      </c>
      <c r="F11" s="33" t="s">
        <v>198</v>
      </c>
      <c r="G11" s="33" t="s">
        <v>131</v>
      </c>
      <c r="H11" s="33" t="s">
        <v>46</v>
      </c>
      <c r="I11" s="33" t="s">
        <v>263</v>
      </c>
      <c r="J11" s="165">
        <v>1</v>
      </c>
      <c r="K11" s="165">
        <v>2</v>
      </c>
      <c r="L11" s="165">
        <v>76.31</v>
      </c>
      <c r="M11" s="165">
        <v>1</v>
      </c>
      <c r="N11" s="165">
        <v>3</v>
      </c>
      <c r="O11" s="165">
        <v>59.52</v>
      </c>
      <c r="P11" s="312">
        <f t="shared" si="4"/>
        <v>2</v>
      </c>
      <c r="Q11" s="312">
        <f t="shared" si="5"/>
        <v>5</v>
      </c>
      <c r="R11" s="313">
        <f t="shared" si="6"/>
        <v>135.83000000000001</v>
      </c>
      <c r="S11" s="91">
        <v>2</v>
      </c>
      <c r="T11" s="91">
        <v>6</v>
      </c>
      <c r="U11" s="91"/>
      <c r="V11" s="315">
        <f t="shared" si="3"/>
        <v>8</v>
      </c>
      <c r="W11" s="7"/>
      <c r="X11" s="7"/>
      <c r="Y11" s="7"/>
      <c r="Z11" s="80" t="s">
        <v>26</v>
      </c>
      <c r="AA11" s="16"/>
      <c r="AB11" s="4"/>
    </row>
    <row r="12" spans="1:28" ht="25" customHeight="1" x14ac:dyDescent="0.35">
      <c r="A12" s="65"/>
      <c r="B12" s="165">
        <v>9</v>
      </c>
      <c r="C12" s="33" t="s">
        <v>148</v>
      </c>
      <c r="D12" s="33" t="s">
        <v>223</v>
      </c>
      <c r="E12" s="33" t="s">
        <v>176</v>
      </c>
      <c r="F12" s="33" t="s">
        <v>208</v>
      </c>
      <c r="G12" s="33" t="s">
        <v>209</v>
      </c>
      <c r="H12" s="33" t="s">
        <v>113</v>
      </c>
      <c r="I12" s="33" t="s">
        <v>114</v>
      </c>
      <c r="J12" s="237">
        <v>0</v>
      </c>
      <c r="K12" s="237">
        <v>0</v>
      </c>
      <c r="L12" s="237">
        <v>0</v>
      </c>
      <c r="M12" s="237">
        <v>0</v>
      </c>
      <c r="N12" s="237">
        <v>0</v>
      </c>
      <c r="O12" s="237">
        <v>0</v>
      </c>
      <c r="P12" s="312">
        <f>J12+M12</f>
        <v>0</v>
      </c>
      <c r="Q12" s="312">
        <f t="shared" si="5"/>
        <v>0</v>
      </c>
      <c r="R12" s="313">
        <f t="shared" si="6"/>
        <v>0</v>
      </c>
      <c r="S12" s="91">
        <v>8</v>
      </c>
      <c r="T12" s="237"/>
      <c r="U12" s="237"/>
      <c r="V12" s="315">
        <f t="shared" si="3"/>
        <v>8</v>
      </c>
      <c r="W12" s="7"/>
      <c r="X12" s="7"/>
      <c r="Y12" s="7"/>
      <c r="Z12" s="65"/>
      <c r="AA12" s="16"/>
      <c r="AB12" s="4"/>
    </row>
    <row r="13" spans="1:28" ht="25" customHeight="1" x14ac:dyDescent="0.35">
      <c r="A13" s="73"/>
      <c r="B13" s="165">
        <v>10</v>
      </c>
      <c r="C13" s="33" t="s">
        <v>230</v>
      </c>
      <c r="D13" s="33" t="s">
        <v>231</v>
      </c>
      <c r="E13" s="33" t="s">
        <v>26</v>
      </c>
      <c r="F13" s="33" t="s">
        <v>232</v>
      </c>
      <c r="G13" s="33" t="s">
        <v>26</v>
      </c>
      <c r="H13" s="33" t="s">
        <v>233</v>
      </c>
      <c r="I13" s="33" t="s">
        <v>26</v>
      </c>
      <c r="J13" s="165">
        <v>0</v>
      </c>
      <c r="K13" s="165">
        <v>0</v>
      </c>
      <c r="L13" s="165">
        <v>0</v>
      </c>
      <c r="M13" s="165">
        <v>1</v>
      </c>
      <c r="N13" s="165">
        <v>3</v>
      </c>
      <c r="O13" s="165">
        <v>52.01</v>
      </c>
      <c r="P13" s="312">
        <f>+J13+M13</f>
        <v>1</v>
      </c>
      <c r="Q13" s="312">
        <f t="shared" si="5"/>
        <v>3</v>
      </c>
      <c r="R13" s="313">
        <f t="shared" si="6"/>
        <v>52.01</v>
      </c>
      <c r="S13" s="91">
        <v>3</v>
      </c>
      <c r="T13" s="91">
        <v>4</v>
      </c>
      <c r="U13" s="91"/>
      <c r="V13" s="315">
        <f t="shared" si="3"/>
        <v>7</v>
      </c>
      <c r="W13" s="7"/>
      <c r="X13" s="7"/>
      <c r="Y13" s="7"/>
      <c r="Z13" s="65"/>
      <c r="AA13" s="16"/>
      <c r="AB13" s="4"/>
    </row>
    <row r="14" spans="1:28" ht="25" customHeight="1" x14ac:dyDescent="0.35">
      <c r="A14" s="101"/>
      <c r="B14" s="165">
        <v>11</v>
      </c>
      <c r="C14" s="33" t="s">
        <v>264</v>
      </c>
      <c r="D14" s="33" t="s">
        <v>208</v>
      </c>
      <c r="E14" s="33" t="s">
        <v>209</v>
      </c>
      <c r="F14" s="33" t="s">
        <v>46</v>
      </c>
      <c r="G14" s="33" t="s">
        <v>263</v>
      </c>
      <c r="H14" s="33" t="s">
        <v>40</v>
      </c>
      <c r="I14" s="33" t="s">
        <v>147</v>
      </c>
      <c r="J14" s="165">
        <v>0</v>
      </c>
      <c r="K14" s="165">
        <v>0</v>
      </c>
      <c r="L14" s="165">
        <v>0</v>
      </c>
      <c r="M14" s="165">
        <v>0</v>
      </c>
      <c r="N14" s="165">
        <v>0</v>
      </c>
      <c r="O14" s="165">
        <v>0</v>
      </c>
      <c r="P14" s="312">
        <v>0</v>
      </c>
      <c r="Q14" s="312">
        <f t="shared" si="5"/>
        <v>0</v>
      </c>
      <c r="R14" s="313">
        <f t="shared" si="6"/>
        <v>0</v>
      </c>
      <c r="S14" s="91">
        <v>4</v>
      </c>
      <c r="T14" s="237"/>
      <c r="U14" s="237"/>
      <c r="V14" s="315">
        <f t="shared" si="3"/>
        <v>4</v>
      </c>
      <c r="W14" s="7"/>
      <c r="X14" s="7"/>
      <c r="Y14" s="7"/>
      <c r="Z14" s="65"/>
      <c r="AA14" s="16"/>
      <c r="AB14" s="4"/>
    </row>
    <row r="15" spans="1:28" ht="16" customHeight="1" x14ac:dyDescent="0.35">
      <c r="A15" s="101"/>
      <c r="B15" s="187"/>
      <c r="C15" s="72"/>
      <c r="D15" s="65"/>
      <c r="E15" s="71"/>
      <c r="F15" s="71"/>
      <c r="G15" s="71"/>
      <c r="H15" s="71"/>
      <c r="I15" s="71"/>
      <c r="J15" s="66"/>
      <c r="K15" s="66"/>
      <c r="L15" s="66"/>
      <c r="M15" s="66"/>
      <c r="N15" s="66"/>
      <c r="O15" s="66"/>
      <c r="P15" s="72"/>
      <c r="Q15" s="72"/>
      <c r="R15" s="72"/>
      <c r="S15" s="211"/>
      <c r="T15" s="66"/>
      <c r="U15" s="66"/>
      <c r="V15" s="65"/>
      <c r="W15" s="65"/>
      <c r="X15" s="65"/>
      <c r="Y15" s="65"/>
      <c r="Z15" s="65"/>
    </row>
    <row r="16" spans="1:28" ht="25" customHeight="1" x14ac:dyDescent="0.35">
      <c r="A16" s="188"/>
      <c r="C16" s="189"/>
    </row>
    <row r="17" spans="1:24" ht="25" customHeight="1" x14ac:dyDescent="0.35">
      <c r="A17" s="188"/>
      <c r="C17" s="189"/>
      <c r="V17" t="s">
        <v>26</v>
      </c>
      <c r="X17" t="s">
        <v>26</v>
      </c>
    </row>
    <row r="18" spans="1:24" ht="25" customHeight="1" x14ac:dyDescent="0.35">
      <c r="A18" s="188"/>
      <c r="C18" s="189"/>
    </row>
    <row r="19" spans="1:24" ht="25" customHeight="1" x14ac:dyDescent="0.35">
      <c r="A19" s="188"/>
      <c r="C19" s="189"/>
    </row>
    <row r="20" spans="1:24" ht="25" customHeight="1" x14ac:dyDescent="0.35">
      <c r="A20" s="188"/>
      <c r="C20" s="189"/>
    </row>
    <row r="21" spans="1:24" ht="25" customHeight="1" x14ac:dyDescent="0.35">
      <c r="A21" s="188"/>
      <c r="C21" s="189"/>
    </row>
    <row r="22" spans="1:24" ht="25" customHeight="1" x14ac:dyDescent="0.35">
      <c r="A22" s="188"/>
      <c r="C22" s="189"/>
    </row>
    <row r="23" spans="1:24" ht="25" customHeight="1" x14ac:dyDescent="0.35">
      <c r="A23" s="188"/>
      <c r="C23" s="189"/>
    </row>
    <row r="24" spans="1:24" ht="25" customHeight="1" x14ac:dyDescent="0.35">
      <c r="A24" s="188"/>
      <c r="C24" s="189"/>
    </row>
    <row r="25" spans="1:24" ht="25" customHeight="1" x14ac:dyDescent="0.35">
      <c r="A25" s="188"/>
      <c r="C25" s="189"/>
    </row>
    <row r="26" spans="1:24" ht="25" customHeight="1" x14ac:dyDescent="0.35">
      <c r="A26" s="188"/>
      <c r="C26" s="189"/>
    </row>
    <row r="27" spans="1:24" ht="25" customHeight="1" x14ac:dyDescent="0.35">
      <c r="A27" s="188"/>
      <c r="C27" s="189"/>
    </row>
    <row r="28" spans="1:24" ht="25" customHeight="1" x14ac:dyDescent="0.35">
      <c r="A28" s="188"/>
      <c r="C28" s="189"/>
    </row>
    <row r="29" spans="1:24" ht="25" customHeight="1" x14ac:dyDescent="0.35">
      <c r="A29" s="188"/>
      <c r="C29" s="189"/>
    </row>
    <row r="30" spans="1:24" ht="25" customHeight="1" x14ac:dyDescent="0.35">
      <c r="A30" s="188"/>
      <c r="C30" s="189"/>
    </row>
    <row r="31" spans="1:24" ht="25" customHeight="1" x14ac:dyDescent="0.35">
      <c r="A31" s="188"/>
    </row>
    <row r="32" spans="1:24" ht="25" customHeight="1" x14ac:dyDescent="0.35">
      <c r="A32" s="188"/>
    </row>
    <row r="33" spans="1:1" ht="25" customHeight="1" x14ac:dyDescent="0.35">
      <c r="A33" s="188"/>
    </row>
    <row r="34" spans="1:1" ht="25" customHeight="1" x14ac:dyDescent="0.35">
      <c r="A34" s="188"/>
    </row>
    <row r="35" spans="1:1" ht="25" customHeight="1" x14ac:dyDescent="0.35">
      <c r="A35" s="92"/>
    </row>
    <row r="36" spans="1:1" ht="25" customHeight="1" x14ac:dyDescent="0.35">
      <c r="A36" s="92"/>
    </row>
    <row r="37" spans="1:1" ht="25" customHeight="1" x14ac:dyDescent="0.35">
      <c r="A37" s="92"/>
    </row>
    <row r="38" spans="1:1" x14ac:dyDescent="0.35">
      <c r="A38" s="92"/>
    </row>
    <row r="39" spans="1:1" x14ac:dyDescent="0.35">
      <c r="A39" s="92"/>
    </row>
    <row r="40" spans="1:1" x14ac:dyDescent="0.35">
      <c r="A40" s="92"/>
    </row>
    <row r="41" spans="1:1" x14ac:dyDescent="0.35">
      <c r="A41" s="92"/>
    </row>
    <row r="42" spans="1:1" x14ac:dyDescent="0.35">
      <c r="A42" s="92"/>
    </row>
    <row r="43" spans="1:1" x14ac:dyDescent="0.35">
      <c r="A43" s="65"/>
    </row>
    <row r="44" spans="1:1" x14ac:dyDescent="0.35">
      <c r="A44" s="65"/>
    </row>
  </sheetData>
  <sortState xmlns:xlrd2="http://schemas.microsoft.com/office/spreadsheetml/2017/richdata2" ref="C3:V14">
    <sortCondition descending="1" ref="V3:V14"/>
  </sortState>
  <mergeCells count="4">
    <mergeCell ref="B2:E2"/>
    <mergeCell ref="J2:R2"/>
    <mergeCell ref="W2:Y2"/>
    <mergeCell ref="S2:V2"/>
  </mergeCells>
  <pageMargins left="0.39370078740157483" right="0.39370078740157483" top="0.39370078740157483" bottom="0.39370078740157483" header="0.31496062992125984" footer="0.31496062992125984"/>
  <pageSetup paperSize="5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2"/>
  <sheetViews>
    <sheetView topLeftCell="B1" zoomScale="120" zoomScaleNormal="120" workbookViewId="0">
      <selection activeCell="O1" sqref="O1:O1048576"/>
    </sheetView>
  </sheetViews>
  <sheetFormatPr baseColWidth="10" defaultColWidth="11.453125" defaultRowHeight="14" x14ac:dyDescent="0.35"/>
  <cols>
    <col min="1" max="1" width="3.81640625" style="5" customWidth="1"/>
    <col min="2" max="2" width="7.90625" style="5" bestFit="1" customWidth="1"/>
    <col min="3" max="3" width="23.26953125" style="5" bestFit="1" customWidth="1"/>
    <col min="4" max="4" width="14" style="5" bestFit="1" customWidth="1"/>
    <col min="5" max="5" width="4.36328125" style="16" bestFit="1" customWidth="1"/>
    <col min="6" max="6" width="8" style="4" bestFit="1" customWidth="1"/>
    <col min="7" max="7" width="4.36328125" style="16" bestFit="1" customWidth="1"/>
    <col min="8" max="8" width="11.54296875" style="16" customWidth="1"/>
    <col min="9" max="9" width="9.6328125" style="16" bestFit="1" customWidth="1"/>
    <col min="10" max="10" width="7.453125" style="16" bestFit="1" customWidth="1"/>
    <col min="11" max="11" width="7.90625" style="16" bestFit="1" customWidth="1"/>
    <col min="12" max="12" width="9.54296875" style="16" bestFit="1" customWidth="1"/>
    <col min="13" max="13" width="6.7265625" style="16" bestFit="1" customWidth="1"/>
    <col min="14" max="14" width="5.6328125" style="16" bestFit="1" customWidth="1"/>
    <col min="15" max="15" width="7.26953125" style="5" bestFit="1" customWidth="1"/>
    <col min="16" max="16" width="11.453125" style="5"/>
    <col min="17" max="17" width="2.81640625" style="5" customWidth="1"/>
    <col min="18" max="16384" width="11.453125" style="5"/>
  </cols>
  <sheetData>
    <row r="1" spans="1:17" x14ac:dyDescent="0.35">
      <c r="A1" s="65"/>
      <c r="B1" s="65"/>
      <c r="C1" s="75"/>
      <c r="D1" s="65"/>
      <c r="E1" s="66"/>
      <c r="F1" s="72"/>
      <c r="G1" s="66"/>
      <c r="H1" s="66"/>
      <c r="I1" s="66"/>
      <c r="J1" s="66"/>
      <c r="K1" s="66"/>
      <c r="L1" s="66"/>
      <c r="M1" s="66"/>
      <c r="N1" s="66"/>
      <c r="O1" s="65"/>
      <c r="P1" s="65"/>
      <c r="Q1" s="65"/>
    </row>
    <row r="2" spans="1:17" ht="25.5" customHeight="1" x14ac:dyDescent="0.35">
      <c r="A2" s="65"/>
      <c r="B2" s="265" t="s">
        <v>27</v>
      </c>
      <c r="C2" s="265"/>
      <c r="D2" s="265"/>
      <c r="E2" s="266" t="s">
        <v>76</v>
      </c>
      <c r="F2" s="267"/>
      <c r="G2" s="267"/>
      <c r="H2" s="267"/>
      <c r="I2" s="267"/>
      <c r="J2" s="268"/>
      <c r="K2" s="238"/>
      <c r="L2" s="238"/>
      <c r="M2" s="238"/>
      <c r="N2" s="238"/>
      <c r="O2" s="269"/>
      <c r="P2" s="269"/>
      <c r="Q2" s="65"/>
    </row>
    <row r="3" spans="1:17" s="10" customFormat="1" ht="29.25" customHeight="1" x14ac:dyDescent="0.35">
      <c r="A3" s="69"/>
      <c r="B3" s="9" t="s">
        <v>333</v>
      </c>
      <c r="C3" s="9" t="s">
        <v>0</v>
      </c>
      <c r="D3" s="9" t="s">
        <v>1</v>
      </c>
      <c r="E3" s="15" t="s">
        <v>13</v>
      </c>
      <c r="F3" s="8" t="s">
        <v>110</v>
      </c>
      <c r="G3" s="50" t="s">
        <v>14</v>
      </c>
      <c r="H3" s="45" t="s">
        <v>109</v>
      </c>
      <c r="I3" s="23" t="s">
        <v>11</v>
      </c>
      <c r="J3" s="23" t="s">
        <v>12</v>
      </c>
      <c r="K3" s="9" t="s">
        <v>312</v>
      </c>
      <c r="L3" s="9" t="s">
        <v>313</v>
      </c>
      <c r="M3" s="9" t="s">
        <v>306</v>
      </c>
      <c r="N3" s="314" t="s">
        <v>300</v>
      </c>
      <c r="O3" s="50" t="s">
        <v>331</v>
      </c>
      <c r="P3" s="9"/>
      <c r="Q3" s="69"/>
    </row>
    <row r="4" spans="1:17" s="10" customFormat="1" ht="29.25" customHeight="1" x14ac:dyDescent="0.35">
      <c r="A4" s="69"/>
      <c r="B4" s="301">
        <v>1</v>
      </c>
      <c r="C4" s="33" t="s">
        <v>40</v>
      </c>
      <c r="D4" s="33" t="s">
        <v>144</v>
      </c>
      <c r="E4" s="6">
        <v>0</v>
      </c>
      <c r="F4" s="74"/>
      <c r="G4" s="6">
        <v>1</v>
      </c>
      <c r="H4" s="6">
        <v>18.88</v>
      </c>
      <c r="I4" s="6">
        <f>E4+G4</f>
        <v>1</v>
      </c>
      <c r="J4" s="6">
        <f>F4+H4</f>
        <v>18.88</v>
      </c>
      <c r="K4" s="237">
        <v>3</v>
      </c>
      <c r="L4" s="237">
        <v>1</v>
      </c>
      <c r="M4" s="237">
        <v>3</v>
      </c>
      <c r="N4" s="305">
        <f>K4+L4+M4</f>
        <v>7</v>
      </c>
      <c r="O4" s="7">
        <v>17.53</v>
      </c>
      <c r="P4" s="302" t="s">
        <v>305</v>
      </c>
      <c r="Q4" s="69"/>
    </row>
    <row r="5" spans="1:17" ht="20.149999999999999" customHeight="1" x14ac:dyDescent="0.35">
      <c r="A5" s="65"/>
      <c r="B5" s="301">
        <v>2</v>
      </c>
      <c r="C5" s="33" t="s">
        <v>205</v>
      </c>
      <c r="D5" s="33" t="s">
        <v>143</v>
      </c>
      <c r="E5" s="6">
        <v>1</v>
      </c>
      <c r="F5" s="74">
        <v>24.87</v>
      </c>
      <c r="G5" s="6">
        <v>1</v>
      </c>
      <c r="H5" s="6">
        <v>23.17</v>
      </c>
      <c r="I5" s="6">
        <f>E5+G5</f>
        <v>2</v>
      </c>
      <c r="J5" s="6">
        <f>F5+H5</f>
        <v>48.040000000000006</v>
      </c>
      <c r="K5" s="237">
        <v>6</v>
      </c>
      <c r="L5" s="237">
        <v>4</v>
      </c>
      <c r="M5" s="237">
        <v>1</v>
      </c>
      <c r="N5" s="305">
        <f>K5+L5+M5</f>
        <v>11</v>
      </c>
      <c r="O5" s="7">
        <v>27.6</v>
      </c>
      <c r="P5" s="7"/>
      <c r="Q5" s="65"/>
    </row>
    <row r="6" spans="1:17" ht="20.149999999999999" customHeight="1" x14ac:dyDescent="0.35">
      <c r="A6" s="65"/>
      <c r="B6" s="301">
        <v>3</v>
      </c>
      <c r="C6" s="33" t="s">
        <v>204</v>
      </c>
      <c r="D6" s="33" t="s">
        <v>182</v>
      </c>
      <c r="E6" s="6">
        <v>1</v>
      </c>
      <c r="F6" s="74">
        <v>19.440000000000001</v>
      </c>
      <c r="G6" s="6">
        <v>1</v>
      </c>
      <c r="H6" s="6">
        <v>15.57</v>
      </c>
      <c r="I6" s="6">
        <f>E6+G6</f>
        <v>2</v>
      </c>
      <c r="J6" s="6">
        <f>F6+H6</f>
        <v>35.010000000000005</v>
      </c>
      <c r="K6" s="237">
        <v>2</v>
      </c>
      <c r="L6" s="237">
        <v>6</v>
      </c>
      <c r="M6" s="237"/>
      <c r="N6" s="305">
        <f>K6+L6+M6</f>
        <v>8</v>
      </c>
      <c r="P6" s="7"/>
      <c r="Q6" s="65"/>
    </row>
    <row r="7" spans="1:17" ht="20.149999999999999" customHeight="1" x14ac:dyDescent="0.35">
      <c r="A7" s="65"/>
      <c r="B7" s="301">
        <v>4</v>
      </c>
      <c r="C7" s="33" t="s">
        <v>198</v>
      </c>
      <c r="D7" s="33" t="s">
        <v>206</v>
      </c>
      <c r="E7" s="6">
        <v>0</v>
      </c>
      <c r="F7" s="74"/>
      <c r="G7" s="6">
        <v>1</v>
      </c>
      <c r="H7" s="6">
        <v>18.61</v>
      </c>
      <c r="I7" s="6">
        <f>E7+G7</f>
        <v>1</v>
      </c>
      <c r="J7" s="6">
        <f>F7+H7</f>
        <v>18.61</v>
      </c>
      <c r="K7" s="237">
        <v>4</v>
      </c>
      <c r="L7" s="237">
        <v>2</v>
      </c>
      <c r="M7" s="237"/>
      <c r="N7" s="305">
        <f>K7+L7+M7</f>
        <v>6</v>
      </c>
      <c r="O7" s="7"/>
      <c r="P7" s="7"/>
      <c r="Q7" s="65"/>
    </row>
    <row r="8" spans="1:17" ht="20.149999999999999" customHeight="1" x14ac:dyDescent="0.35">
      <c r="A8" s="65"/>
      <c r="B8" s="301">
        <v>5</v>
      </c>
      <c r="C8" s="33" t="s">
        <v>145</v>
      </c>
      <c r="D8" s="33" t="s">
        <v>146</v>
      </c>
      <c r="E8" s="6">
        <v>1</v>
      </c>
      <c r="F8" s="74">
        <v>26.21</v>
      </c>
      <c r="G8" s="6">
        <v>1</v>
      </c>
      <c r="H8" s="6">
        <v>26.38</v>
      </c>
      <c r="I8" s="6">
        <f>E8+G8</f>
        <v>2</v>
      </c>
      <c r="J8" s="6">
        <f>F8+H8</f>
        <v>52.59</v>
      </c>
      <c r="K8" s="237">
        <v>1</v>
      </c>
      <c r="L8" s="237">
        <v>3</v>
      </c>
      <c r="M8" s="237"/>
      <c r="N8" s="305">
        <f>K8+L8+M8</f>
        <v>4</v>
      </c>
      <c r="O8" s="7"/>
      <c r="P8" s="7"/>
      <c r="Q8" s="65"/>
    </row>
    <row r="9" spans="1:17" ht="20.149999999999999" customHeight="1" x14ac:dyDescent="0.35">
      <c r="A9" s="65"/>
      <c r="B9" s="65"/>
      <c r="C9" s="139"/>
      <c r="D9" s="139"/>
      <c r="E9" s="66"/>
      <c r="F9" s="72"/>
      <c r="G9" s="66"/>
      <c r="H9" s="66"/>
      <c r="I9" s="66"/>
      <c r="J9" s="66"/>
      <c r="K9" s="66"/>
      <c r="L9" s="66"/>
      <c r="M9" s="66"/>
      <c r="N9" s="66"/>
      <c r="O9" s="65"/>
      <c r="P9" s="65"/>
      <c r="Q9" s="65"/>
    </row>
    <row r="10" spans="1:17" ht="20.149999999999999" customHeight="1" x14ac:dyDescent="0.35">
      <c r="A10" s="92"/>
      <c r="C10" s="92"/>
      <c r="D10" s="92"/>
    </row>
    <row r="11" spans="1:17" x14ac:dyDescent="0.35">
      <c r="A11" s="92"/>
    </row>
    <row r="12" spans="1:17" x14ac:dyDescent="0.35">
      <c r="A12" s="92"/>
    </row>
  </sheetData>
  <sortState xmlns:xlrd2="http://schemas.microsoft.com/office/spreadsheetml/2017/richdata2" ref="C3:O8">
    <sortCondition descending="1" ref="N3:N8"/>
  </sortState>
  <mergeCells count="3">
    <mergeCell ref="B2:D2"/>
    <mergeCell ref="E2:J2"/>
    <mergeCell ref="O2:P2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8"/>
  <sheetViews>
    <sheetView workbookViewId="0">
      <selection activeCell="H11" sqref="H11"/>
    </sheetView>
  </sheetViews>
  <sheetFormatPr baseColWidth="10" defaultColWidth="11.453125" defaultRowHeight="15.5" x14ac:dyDescent="0.35"/>
  <cols>
    <col min="1" max="1" width="2.7265625" style="1" customWidth="1"/>
    <col min="2" max="2" width="6.08984375" style="1" customWidth="1"/>
    <col min="3" max="3" width="24.54296875" style="1" customWidth="1"/>
    <col min="4" max="4" width="15.1796875" style="1" customWidth="1"/>
    <col min="5" max="5" width="4.54296875" style="1" customWidth="1"/>
    <col min="6" max="6" width="11.453125" style="1" customWidth="1"/>
    <col min="7" max="7" width="5.26953125" style="1" bestFit="1" customWidth="1"/>
    <col min="8" max="8" width="11.7265625" style="1" customWidth="1"/>
    <col min="9" max="9" width="8" style="1" bestFit="1" customWidth="1"/>
    <col min="10" max="10" width="9.7265625" style="1" bestFit="1" customWidth="1"/>
    <col min="11" max="11" width="12.1796875" style="231" customWidth="1"/>
    <col min="12" max="12" width="13.36328125" style="1" customWidth="1"/>
    <col min="13" max="13" width="12.90625" style="1" customWidth="1"/>
    <col min="14" max="16384" width="11.453125" style="1"/>
  </cols>
  <sheetData>
    <row r="1" spans="1:14" x14ac:dyDescent="0.35">
      <c r="A1" s="76"/>
      <c r="B1" s="76"/>
      <c r="C1" s="79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27.75" customHeight="1" x14ac:dyDescent="0.35">
      <c r="A2" s="76"/>
      <c r="B2" s="270" t="s">
        <v>64</v>
      </c>
      <c r="C2" s="271"/>
      <c r="D2" s="272"/>
      <c r="E2" s="266" t="s">
        <v>76</v>
      </c>
      <c r="F2" s="267"/>
      <c r="G2" s="267"/>
      <c r="H2" s="267"/>
      <c r="I2" s="267"/>
      <c r="J2" s="268"/>
      <c r="K2" s="232"/>
      <c r="L2" s="2"/>
      <c r="M2" s="2"/>
      <c r="N2" s="76"/>
    </row>
    <row r="3" spans="1:14" s="53" customFormat="1" ht="31" x14ac:dyDescent="0.35">
      <c r="A3" s="77"/>
      <c r="B3" s="52" t="s">
        <v>338</v>
      </c>
      <c r="C3" s="52" t="s">
        <v>0</v>
      </c>
      <c r="D3" s="52" t="s">
        <v>1</v>
      </c>
      <c r="E3" s="51" t="s">
        <v>32</v>
      </c>
      <c r="F3" s="51" t="s">
        <v>7</v>
      </c>
      <c r="G3" s="52" t="s">
        <v>33</v>
      </c>
      <c r="H3" s="52" t="s">
        <v>6</v>
      </c>
      <c r="I3" s="43" t="s">
        <v>31</v>
      </c>
      <c r="J3" s="43" t="s">
        <v>9</v>
      </c>
      <c r="K3" s="233" t="s">
        <v>312</v>
      </c>
      <c r="L3" s="178" t="s">
        <v>313</v>
      </c>
      <c r="M3" s="311" t="s">
        <v>337</v>
      </c>
      <c r="N3" s="77"/>
    </row>
    <row r="4" spans="1:14" s="25" customFormat="1" ht="25" customHeight="1" x14ac:dyDescent="0.35">
      <c r="A4" s="78"/>
      <c r="B4" s="36">
        <v>1</v>
      </c>
      <c r="C4" s="171" t="s">
        <v>164</v>
      </c>
      <c r="D4" s="171" t="s">
        <v>163</v>
      </c>
      <c r="E4" s="35"/>
      <c r="F4" s="35">
        <v>5.54</v>
      </c>
      <c r="G4" s="35"/>
      <c r="H4" s="35">
        <v>3.07</v>
      </c>
      <c r="I4" s="35">
        <f>F4+H4</f>
        <v>8.61</v>
      </c>
      <c r="J4" s="35"/>
      <c r="K4" s="160">
        <v>5</v>
      </c>
      <c r="L4" s="35">
        <v>5</v>
      </c>
      <c r="M4" s="309">
        <f>K4+L4</f>
        <v>10</v>
      </c>
      <c r="N4" s="234" t="s">
        <v>305</v>
      </c>
    </row>
    <row r="5" spans="1:14" s="25" customFormat="1" ht="25" customHeight="1" x14ac:dyDescent="0.35">
      <c r="A5" s="78"/>
      <c r="B5" s="35">
        <v>2</v>
      </c>
      <c r="C5" s="171" t="s">
        <v>183</v>
      </c>
      <c r="D5" s="171" t="s">
        <v>184</v>
      </c>
      <c r="E5" s="35"/>
      <c r="F5" s="35">
        <v>0</v>
      </c>
      <c r="G5" s="35"/>
      <c r="H5" s="35">
        <v>0</v>
      </c>
      <c r="I5" s="35">
        <f>F5+H5</f>
        <v>0</v>
      </c>
      <c r="J5" s="35"/>
      <c r="K5" s="160"/>
      <c r="L5" s="35">
        <v>3</v>
      </c>
      <c r="M5" s="309">
        <f>K5+L5</f>
        <v>3</v>
      </c>
      <c r="N5" s="78"/>
    </row>
    <row r="6" spans="1:14" s="25" customFormat="1" ht="25" customHeight="1" x14ac:dyDescent="0.35">
      <c r="A6" s="78"/>
      <c r="B6" s="35">
        <v>3</v>
      </c>
      <c r="C6" s="171" t="s">
        <v>120</v>
      </c>
      <c r="D6" s="171" t="s">
        <v>182</v>
      </c>
      <c r="E6" s="35"/>
      <c r="F6" s="35">
        <v>6.16</v>
      </c>
      <c r="G6" s="35"/>
      <c r="H6" s="35">
        <v>9.99</v>
      </c>
      <c r="I6" s="35">
        <f>F6+H6</f>
        <v>16.149999999999999</v>
      </c>
      <c r="J6" s="35"/>
      <c r="K6" s="160">
        <v>3</v>
      </c>
      <c r="L6" s="35"/>
      <c r="M6" s="309">
        <f>K6+L6</f>
        <v>3</v>
      </c>
      <c r="N6" s="78"/>
    </row>
    <row r="7" spans="1:14" s="25" customFormat="1" ht="25" customHeight="1" x14ac:dyDescent="0.35">
      <c r="A7" s="78"/>
      <c r="B7" s="35">
        <v>4</v>
      </c>
      <c r="C7" s="171" t="s">
        <v>100</v>
      </c>
      <c r="D7" s="171" t="s">
        <v>122</v>
      </c>
      <c r="E7" s="35"/>
      <c r="F7" s="35">
        <v>0</v>
      </c>
      <c r="G7" s="35"/>
      <c r="H7" s="35"/>
      <c r="I7" s="35">
        <f>F7+H7</f>
        <v>0</v>
      </c>
      <c r="J7" s="35"/>
      <c r="K7" s="160"/>
      <c r="L7" s="35">
        <v>2</v>
      </c>
      <c r="M7" s="309">
        <f>K7+L7</f>
        <v>2</v>
      </c>
      <c r="N7" s="78"/>
    </row>
    <row r="8" spans="1:14" x14ac:dyDescent="0.3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</sheetData>
  <sortState xmlns:xlrd2="http://schemas.microsoft.com/office/spreadsheetml/2017/richdata2" ref="C4:E7">
    <sortCondition descending="1" ref="E4:E7"/>
  </sortState>
  <mergeCells count="2">
    <mergeCell ref="B2:D2"/>
    <mergeCell ref="E2:J2"/>
  </mergeCells>
  <pageMargins left="0.7" right="0.7" top="0.75" bottom="0.75" header="0.3" footer="0.3"/>
  <pageSetup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26"/>
  <sheetViews>
    <sheetView topLeftCell="E1" workbookViewId="0">
      <selection activeCell="Q3" sqref="Q3"/>
    </sheetView>
  </sheetViews>
  <sheetFormatPr baseColWidth="10" defaultColWidth="11.453125" defaultRowHeight="14" x14ac:dyDescent="0.3"/>
  <cols>
    <col min="1" max="1" width="2.7265625" style="92" customWidth="1"/>
    <col min="2" max="2" width="6.54296875" style="5" bestFit="1" customWidth="1"/>
    <col min="3" max="3" width="27" style="144" bestFit="1" customWidth="1"/>
    <col min="4" max="4" width="18.453125" style="5" customWidth="1"/>
    <col min="5" max="5" width="4.1796875" style="16" bestFit="1" customWidth="1"/>
    <col min="6" max="6" width="10.54296875" style="16" bestFit="1" customWidth="1"/>
    <col min="7" max="7" width="9.81640625" style="16" bestFit="1" customWidth="1"/>
    <col min="8" max="8" width="4.1796875" style="16" bestFit="1" customWidth="1"/>
    <col min="9" max="9" width="10.54296875" style="16" bestFit="1" customWidth="1"/>
    <col min="10" max="10" width="10.54296875" style="16" customWidth="1"/>
    <col min="11" max="11" width="7" style="16" bestFit="1" customWidth="1"/>
    <col min="12" max="12" width="11.453125" style="128" customWidth="1"/>
    <col min="13" max="13" width="7.81640625" style="14" bestFit="1" customWidth="1"/>
    <col min="14" max="15" width="9.26953125" style="93" customWidth="1"/>
    <col min="16" max="17" width="11.453125" style="5"/>
    <col min="18" max="18" width="13.6328125" style="5" customWidth="1"/>
    <col min="19" max="16384" width="11.453125" style="5"/>
  </cols>
  <sheetData>
    <row r="1" spans="1:18" ht="17" customHeight="1" x14ac:dyDescent="0.3">
      <c r="A1" s="65"/>
      <c r="B1" s="99"/>
      <c r="C1" s="141"/>
      <c r="D1" s="65"/>
      <c r="E1" s="66"/>
      <c r="F1" s="66"/>
      <c r="G1" s="66"/>
      <c r="H1" s="66"/>
      <c r="I1" s="66"/>
      <c r="J1" s="66"/>
      <c r="K1" s="66"/>
      <c r="L1" s="126"/>
      <c r="M1" s="66"/>
      <c r="N1" s="66"/>
      <c r="O1" s="66"/>
      <c r="P1" s="65"/>
      <c r="Q1" s="65"/>
      <c r="R1" s="65"/>
    </row>
    <row r="2" spans="1:18" ht="27.75" customHeight="1" x14ac:dyDescent="0.35">
      <c r="A2" s="65"/>
      <c r="B2" s="265" t="s">
        <v>89</v>
      </c>
      <c r="C2" s="265"/>
      <c r="D2" s="265"/>
      <c r="E2" s="273" t="s">
        <v>76</v>
      </c>
      <c r="F2" s="274"/>
      <c r="G2" s="274"/>
      <c r="H2" s="274"/>
      <c r="I2" s="274"/>
      <c r="J2" s="274"/>
      <c r="K2" s="274"/>
      <c r="L2" s="274"/>
      <c r="M2" s="274"/>
      <c r="N2" s="235"/>
      <c r="O2" s="235"/>
      <c r="P2" s="236"/>
      <c r="Q2" s="239" t="s">
        <v>314</v>
      </c>
      <c r="R2" s="65"/>
    </row>
    <row r="3" spans="1:18" s="11" customFormat="1" ht="33.75" customHeight="1" x14ac:dyDescent="0.3">
      <c r="A3" s="67"/>
      <c r="B3" s="8" t="s">
        <v>338</v>
      </c>
      <c r="C3" s="142" t="s">
        <v>0</v>
      </c>
      <c r="D3" s="8" t="s">
        <v>1</v>
      </c>
      <c r="E3" s="8" t="s">
        <v>32</v>
      </c>
      <c r="F3" s="8" t="s">
        <v>7</v>
      </c>
      <c r="G3" s="8" t="s">
        <v>65</v>
      </c>
      <c r="H3" s="8" t="s">
        <v>33</v>
      </c>
      <c r="I3" s="8" t="s">
        <v>6</v>
      </c>
      <c r="J3" s="8" t="s">
        <v>65</v>
      </c>
      <c r="K3" s="23" t="s">
        <v>31</v>
      </c>
      <c r="L3" s="127" t="s">
        <v>9</v>
      </c>
      <c r="M3" s="21" t="s">
        <v>312</v>
      </c>
      <c r="N3" s="225" t="s">
        <v>313</v>
      </c>
      <c r="O3" s="318" t="s">
        <v>314</v>
      </c>
      <c r="P3" s="328" t="s">
        <v>337</v>
      </c>
      <c r="Q3" s="223" t="s">
        <v>221</v>
      </c>
      <c r="R3" s="67"/>
    </row>
    <row r="4" spans="1:18" s="11" customFormat="1" ht="33.75" customHeight="1" x14ac:dyDescent="0.35">
      <c r="A4" s="67"/>
      <c r="B4" s="34">
        <v>1</v>
      </c>
      <c r="C4" s="33" t="s">
        <v>38</v>
      </c>
      <c r="D4" s="33" t="s">
        <v>121</v>
      </c>
      <c r="E4" s="56">
        <v>1</v>
      </c>
      <c r="F4" s="30">
        <v>10.83</v>
      </c>
      <c r="G4" s="30"/>
      <c r="H4" s="30">
        <v>1</v>
      </c>
      <c r="I4" s="30">
        <v>14.81</v>
      </c>
      <c r="J4" s="30"/>
      <c r="K4" s="6">
        <f t="shared" ref="K4:K14" si="0">E4+H4</f>
        <v>2</v>
      </c>
      <c r="L4" s="125">
        <f t="shared" ref="L4:L14" si="1">F4+G4+J4+I4</f>
        <v>25.64</v>
      </c>
      <c r="M4" s="30">
        <v>10</v>
      </c>
      <c r="N4" s="224">
        <v>9</v>
      </c>
      <c r="O4" s="319">
        <v>3</v>
      </c>
      <c r="P4" s="316">
        <f>M4+N4+O4</f>
        <v>22</v>
      </c>
      <c r="Q4" s="223">
        <v>10.58</v>
      </c>
      <c r="R4" s="67" t="s">
        <v>305</v>
      </c>
    </row>
    <row r="5" spans="1:18" ht="30" customHeight="1" x14ac:dyDescent="0.3">
      <c r="A5" s="65"/>
      <c r="B5" s="34">
        <v>2</v>
      </c>
      <c r="C5" s="143" t="s">
        <v>276</v>
      </c>
      <c r="D5" s="121" t="s">
        <v>277</v>
      </c>
      <c r="E5" s="57"/>
      <c r="F5" s="57">
        <v>0</v>
      </c>
      <c r="G5" s="57"/>
      <c r="H5" s="57">
        <v>1</v>
      </c>
      <c r="I5" s="6">
        <v>11.35</v>
      </c>
      <c r="J5" s="6"/>
      <c r="K5" s="6">
        <f>E5+H5</f>
        <v>1</v>
      </c>
      <c r="L5" s="125">
        <f>F5+G5+J5+I5</f>
        <v>11.35</v>
      </c>
      <c r="M5" s="30">
        <v>5</v>
      </c>
      <c r="N5" s="163">
        <v>5</v>
      </c>
      <c r="O5" s="163">
        <v>1</v>
      </c>
      <c r="P5" s="316">
        <f t="shared" ref="P5:P7" si="2">M5+N5+O5</f>
        <v>11</v>
      </c>
      <c r="Q5" s="223">
        <v>13.52</v>
      </c>
      <c r="R5" s="65"/>
    </row>
    <row r="6" spans="1:18" s="11" customFormat="1" ht="33.75" customHeight="1" x14ac:dyDescent="0.35">
      <c r="A6" s="67"/>
      <c r="B6" s="34">
        <v>3</v>
      </c>
      <c r="C6" s="33" t="s">
        <v>269</v>
      </c>
      <c r="D6" s="33" t="s">
        <v>270</v>
      </c>
      <c r="E6" s="48">
        <v>1</v>
      </c>
      <c r="F6" s="49">
        <v>11.45</v>
      </c>
      <c r="G6" s="49"/>
      <c r="H6" s="49">
        <v>1</v>
      </c>
      <c r="I6" s="49">
        <v>15.26</v>
      </c>
      <c r="J6" s="49"/>
      <c r="K6" s="6">
        <f t="shared" si="0"/>
        <v>2</v>
      </c>
      <c r="L6" s="125">
        <f t="shared" si="1"/>
        <v>26.71</v>
      </c>
      <c r="M6" s="30">
        <v>9</v>
      </c>
      <c r="N6" s="163">
        <v>8</v>
      </c>
      <c r="O6" s="138"/>
      <c r="P6" s="317">
        <f t="shared" si="2"/>
        <v>17</v>
      </c>
      <c r="R6" s="67"/>
    </row>
    <row r="7" spans="1:18" s="11" customFormat="1" ht="33.75" customHeight="1" x14ac:dyDescent="0.35">
      <c r="A7" s="67"/>
      <c r="B7" s="34">
        <v>4</v>
      </c>
      <c r="C7" s="33" t="s">
        <v>271</v>
      </c>
      <c r="D7" s="33" t="s">
        <v>26</v>
      </c>
      <c r="E7" s="48">
        <v>1</v>
      </c>
      <c r="F7" s="49">
        <v>12.24</v>
      </c>
      <c r="G7" s="49"/>
      <c r="H7" s="49">
        <v>1</v>
      </c>
      <c r="I7" s="49">
        <v>10.11</v>
      </c>
      <c r="J7" s="49"/>
      <c r="K7" s="6">
        <f t="shared" si="0"/>
        <v>2</v>
      </c>
      <c r="L7" s="125">
        <f t="shared" si="1"/>
        <v>22.35</v>
      </c>
      <c r="M7" s="30">
        <v>2</v>
      </c>
      <c r="N7" s="224">
        <v>12</v>
      </c>
      <c r="O7" s="224"/>
      <c r="P7" s="317">
        <f t="shared" si="2"/>
        <v>14</v>
      </c>
      <c r="R7" s="67"/>
    </row>
    <row r="8" spans="1:18" ht="30" customHeight="1" x14ac:dyDescent="0.35">
      <c r="A8" s="65"/>
      <c r="B8" s="34">
        <v>5</v>
      </c>
      <c r="C8" s="33" t="s">
        <v>58</v>
      </c>
      <c r="D8" s="33" t="s">
        <v>26</v>
      </c>
      <c r="E8" s="57"/>
      <c r="F8" s="57">
        <v>0</v>
      </c>
      <c r="G8" s="57"/>
      <c r="H8" s="48"/>
      <c r="I8" s="49">
        <v>0</v>
      </c>
      <c r="J8" s="49"/>
      <c r="K8" s="6">
        <f t="shared" si="0"/>
        <v>0</v>
      </c>
      <c r="L8" s="125">
        <f t="shared" si="1"/>
        <v>0</v>
      </c>
      <c r="M8" s="30">
        <v>12</v>
      </c>
      <c r="N8" s="163"/>
      <c r="O8" s="163"/>
      <c r="P8" s="317">
        <f t="shared" ref="P8:P14" si="3">M8+N8</f>
        <v>12</v>
      </c>
      <c r="R8" s="65"/>
    </row>
    <row r="9" spans="1:18" ht="30" customHeight="1" x14ac:dyDescent="0.35">
      <c r="A9" s="65"/>
      <c r="B9" s="34">
        <v>6</v>
      </c>
      <c r="C9" s="33" t="s">
        <v>158</v>
      </c>
      <c r="D9" s="33" t="s">
        <v>26</v>
      </c>
      <c r="E9" s="55">
        <v>1</v>
      </c>
      <c r="F9" s="56">
        <v>12.66</v>
      </c>
      <c r="G9" s="56"/>
      <c r="H9" s="56"/>
      <c r="I9" s="30"/>
      <c r="J9" s="30"/>
      <c r="K9" s="6">
        <f t="shared" si="0"/>
        <v>1</v>
      </c>
      <c r="L9" s="125">
        <f t="shared" si="1"/>
        <v>12.66</v>
      </c>
      <c r="M9" s="30">
        <v>7</v>
      </c>
      <c r="N9" s="163">
        <v>4</v>
      </c>
      <c r="O9" s="163"/>
      <c r="P9" s="317">
        <f t="shared" si="3"/>
        <v>11</v>
      </c>
      <c r="R9" s="65"/>
    </row>
    <row r="10" spans="1:18" ht="30" customHeight="1" x14ac:dyDescent="0.35">
      <c r="A10" s="65"/>
      <c r="B10" s="34">
        <v>7</v>
      </c>
      <c r="C10" s="33" t="s">
        <v>268</v>
      </c>
      <c r="D10" s="33" t="s">
        <v>115</v>
      </c>
      <c r="E10" s="57">
        <v>1</v>
      </c>
      <c r="F10" s="57">
        <v>12.36</v>
      </c>
      <c r="G10" s="57"/>
      <c r="H10" s="48">
        <v>1</v>
      </c>
      <c r="I10" s="49">
        <v>20.079999999999998</v>
      </c>
      <c r="J10" s="49"/>
      <c r="K10" s="6">
        <f t="shared" si="0"/>
        <v>2</v>
      </c>
      <c r="L10" s="125">
        <f t="shared" si="1"/>
        <v>32.44</v>
      </c>
      <c r="M10" s="30">
        <v>3</v>
      </c>
      <c r="N10" s="163">
        <v>7</v>
      </c>
      <c r="O10" s="163"/>
      <c r="P10" s="317">
        <f t="shared" si="3"/>
        <v>10</v>
      </c>
      <c r="R10" s="65"/>
    </row>
    <row r="11" spans="1:18" ht="30" customHeight="1" x14ac:dyDescent="0.35">
      <c r="A11" s="65"/>
      <c r="B11" s="34">
        <v>8</v>
      </c>
      <c r="C11" s="33" t="s">
        <v>274</v>
      </c>
      <c r="D11" s="33" t="s">
        <v>275</v>
      </c>
      <c r="E11" s="48">
        <v>1</v>
      </c>
      <c r="F11" s="201">
        <v>13.4</v>
      </c>
      <c r="G11" s="48"/>
      <c r="H11" s="48">
        <v>1</v>
      </c>
      <c r="I11" s="49">
        <v>9.35</v>
      </c>
      <c r="J11" s="49"/>
      <c r="K11" s="6">
        <f t="shared" si="0"/>
        <v>2</v>
      </c>
      <c r="L11" s="125">
        <f t="shared" si="1"/>
        <v>22.75</v>
      </c>
      <c r="M11" s="30"/>
      <c r="N11" s="224">
        <v>10</v>
      </c>
      <c r="O11" s="224"/>
      <c r="P11" s="317">
        <f t="shared" si="3"/>
        <v>10</v>
      </c>
      <c r="R11" s="65"/>
    </row>
    <row r="12" spans="1:18" ht="30" customHeight="1" x14ac:dyDescent="0.35">
      <c r="A12" s="65"/>
      <c r="B12" s="34">
        <v>9</v>
      </c>
      <c r="C12" s="33" t="s">
        <v>156</v>
      </c>
      <c r="D12" s="33" t="s">
        <v>157</v>
      </c>
      <c r="E12" s="48">
        <v>1</v>
      </c>
      <c r="F12" s="48">
        <v>8.8699999999999992</v>
      </c>
      <c r="G12" s="48">
        <v>10</v>
      </c>
      <c r="H12" s="48">
        <v>1</v>
      </c>
      <c r="I12" s="49">
        <v>14.97</v>
      </c>
      <c r="J12" s="49">
        <v>10</v>
      </c>
      <c r="K12" s="6">
        <f t="shared" si="0"/>
        <v>2</v>
      </c>
      <c r="L12" s="125">
        <f t="shared" si="1"/>
        <v>43.839999999999996</v>
      </c>
      <c r="M12" s="30">
        <v>4</v>
      </c>
      <c r="N12" s="163">
        <v>6</v>
      </c>
      <c r="O12" s="163"/>
      <c r="P12" s="317">
        <f t="shared" si="3"/>
        <v>10</v>
      </c>
      <c r="R12" s="65"/>
    </row>
    <row r="13" spans="1:18" ht="30" customHeight="1" x14ac:dyDescent="0.35">
      <c r="A13" s="65"/>
      <c r="B13" s="34">
        <v>10</v>
      </c>
      <c r="C13" s="33" t="s">
        <v>272</v>
      </c>
      <c r="D13" s="33" t="s">
        <v>273</v>
      </c>
      <c r="E13" s="48"/>
      <c r="F13" s="48">
        <v>0</v>
      </c>
      <c r="G13" s="48"/>
      <c r="H13" s="48"/>
      <c r="I13" s="49">
        <v>0</v>
      </c>
      <c r="J13" s="49"/>
      <c r="K13" s="6">
        <f t="shared" si="0"/>
        <v>0</v>
      </c>
      <c r="L13" s="125">
        <f t="shared" si="1"/>
        <v>0</v>
      </c>
      <c r="M13" s="30">
        <v>8</v>
      </c>
      <c r="N13" s="163"/>
      <c r="O13" s="163"/>
      <c r="P13" s="317">
        <f t="shared" si="3"/>
        <v>8</v>
      </c>
      <c r="R13" s="65"/>
    </row>
    <row r="14" spans="1:18" ht="30" customHeight="1" x14ac:dyDescent="0.35">
      <c r="A14" s="65"/>
      <c r="B14" s="34">
        <v>11</v>
      </c>
      <c r="C14" s="33" t="s">
        <v>159</v>
      </c>
      <c r="D14" s="33" t="s">
        <v>26</v>
      </c>
      <c r="E14" s="48">
        <v>1</v>
      </c>
      <c r="F14" s="48">
        <v>21.32</v>
      </c>
      <c r="G14" s="48"/>
      <c r="H14" s="48"/>
      <c r="I14" s="49">
        <v>0</v>
      </c>
      <c r="J14" s="49"/>
      <c r="K14" s="6">
        <f t="shared" si="0"/>
        <v>1</v>
      </c>
      <c r="L14" s="125">
        <f t="shared" si="1"/>
        <v>21.32</v>
      </c>
      <c r="M14" s="30">
        <v>1</v>
      </c>
      <c r="N14" s="163">
        <v>3</v>
      </c>
      <c r="O14" s="163"/>
      <c r="P14" s="317">
        <f t="shared" si="3"/>
        <v>4</v>
      </c>
      <c r="Q14" s="5" t="s">
        <v>29</v>
      </c>
      <c r="R14" s="65"/>
    </row>
    <row r="15" spans="1:18" ht="18.5" customHeight="1" x14ac:dyDescent="0.3">
      <c r="A15" s="65"/>
      <c r="B15" s="65"/>
      <c r="C15" s="162"/>
      <c r="D15" s="139"/>
      <c r="E15" s="66"/>
      <c r="F15" s="66"/>
      <c r="G15" s="66"/>
      <c r="H15" s="66"/>
      <c r="I15" s="66"/>
      <c r="J15" s="66"/>
      <c r="K15" s="66"/>
      <c r="L15" s="126"/>
      <c r="M15" s="66"/>
      <c r="N15" s="66"/>
      <c r="O15" s="66"/>
      <c r="P15" s="65"/>
      <c r="Q15" s="65"/>
      <c r="R15" s="65"/>
    </row>
    <row r="16" spans="1:18" ht="12" customHeight="1" x14ac:dyDescent="0.35">
      <c r="C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3:15" ht="12" customHeight="1" x14ac:dyDescent="0.35">
      <c r="C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3:15" ht="12" customHeight="1" x14ac:dyDescent="0.35">
      <c r="C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3:15" ht="12" customHeight="1" x14ac:dyDescent="0.35">
      <c r="C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3:15" ht="12" customHeight="1" x14ac:dyDescent="0.35">
      <c r="C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3:15" ht="12" customHeight="1" x14ac:dyDescent="0.35">
      <c r="C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3:15" ht="12" customHeight="1" x14ac:dyDescent="0.35">
      <c r="C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3:15" ht="12" customHeight="1" x14ac:dyDescent="0.35">
      <c r="C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3:15" ht="12" customHeight="1" x14ac:dyDescent="0.35">
      <c r="C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3:15" ht="12" customHeight="1" x14ac:dyDescent="0.35">
      <c r="C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3:15" ht="12" customHeight="1" x14ac:dyDescent="0.35">
      <c r="C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</sheetData>
  <mergeCells count="2">
    <mergeCell ref="B2:D2"/>
    <mergeCell ref="E2:M2"/>
  </mergeCells>
  <pageMargins left="0.7" right="0.7" top="0.75" bottom="0.75" header="0.3" footer="0.3"/>
  <pageSetup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X15"/>
  <sheetViews>
    <sheetView topLeftCell="G1" workbookViewId="0">
      <selection activeCell="D9" sqref="D9"/>
    </sheetView>
  </sheetViews>
  <sheetFormatPr baseColWidth="10" defaultRowHeight="14.5" x14ac:dyDescent="0.35"/>
  <cols>
    <col min="1" max="1" width="2.7265625" customWidth="1"/>
    <col min="2" max="2" width="5.36328125" customWidth="1"/>
    <col min="3" max="3" width="18.7265625" bestFit="1" customWidth="1"/>
    <col min="4" max="4" width="14.90625" customWidth="1"/>
    <col min="5" max="5" width="16.54296875" bestFit="1" customWidth="1"/>
    <col min="6" max="6" width="9" bestFit="1" customWidth="1"/>
    <col min="7" max="7" width="3.54296875" bestFit="1" customWidth="1"/>
    <col min="8" max="8" width="6.81640625" bestFit="1" customWidth="1"/>
    <col min="9" max="9" width="8.54296875" bestFit="1" customWidth="1"/>
    <col min="10" max="10" width="3.54296875" bestFit="1" customWidth="1"/>
    <col min="11" max="11" width="6.81640625" bestFit="1" customWidth="1"/>
    <col min="12" max="12" width="8.54296875" bestFit="1" customWidth="1"/>
    <col min="13" max="13" width="9.81640625" bestFit="1" customWidth="1"/>
    <col min="14" max="14" width="10.7265625" bestFit="1" customWidth="1"/>
    <col min="15" max="18" width="10.7265625" customWidth="1"/>
    <col min="19" max="19" width="18.26953125" customWidth="1"/>
    <col min="23" max="23" width="2.08984375" customWidth="1"/>
  </cols>
  <sheetData>
    <row r="1" spans="1:24" x14ac:dyDescent="0.35">
      <c r="A1" s="97"/>
      <c r="B1" s="97"/>
      <c r="C1" s="170" t="s">
        <v>181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320"/>
      <c r="P1" s="320"/>
      <c r="Q1" s="320"/>
      <c r="R1" s="320"/>
      <c r="S1" s="97"/>
      <c r="T1" s="97"/>
      <c r="U1" s="97"/>
      <c r="V1" s="97"/>
      <c r="W1" s="97"/>
    </row>
    <row r="2" spans="1:24" ht="30" customHeight="1" x14ac:dyDescent="0.35">
      <c r="A2" s="97"/>
      <c r="B2" s="275" t="s">
        <v>66</v>
      </c>
      <c r="C2" s="276"/>
      <c r="D2" s="276"/>
      <c r="E2" s="276"/>
      <c r="F2" s="277"/>
      <c r="G2" s="278" t="s">
        <v>69</v>
      </c>
      <c r="H2" s="278"/>
      <c r="I2" s="278"/>
      <c r="J2" s="278"/>
      <c r="K2" s="278"/>
      <c r="L2" s="278"/>
      <c r="M2" s="279" t="s">
        <v>70</v>
      </c>
      <c r="N2" s="279"/>
      <c r="O2" s="321"/>
      <c r="P2" s="321"/>
      <c r="Q2" s="321"/>
      <c r="R2" s="321"/>
      <c r="S2" s="280" t="s">
        <v>306</v>
      </c>
      <c r="T2" s="280"/>
      <c r="U2" s="280"/>
      <c r="V2" s="280"/>
      <c r="W2" s="97"/>
    </row>
    <row r="3" spans="1:24" ht="23" x14ac:dyDescent="0.35">
      <c r="A3" s="97"/>
      <c r="B3" s="18" t="s">
        <v>338</v>
      </c>
      <c r="C3" s="18" t="s">
        <v>2</v>
      </c>
      <c r="D3" s="46" t="s">
        <v>3</v>
      </c>
      <c r="E3" s="18" t="s">
        <v>4</v>
      </c>
      <c r="F3" s="46" t="s">
        <v>5</v>
      </c>
      <c r="G3" s="20" t="s">
        <v>32</v>
      </c>
      <c r="H3" s="20" t="s">
        <v>7</v>
      </c>
      <c r="I3" s="20" t="s">
        <v>67</v>
      </c>
      <c r="J3" s="18" t="s">
        <v>33</v>
      </c>
      <c r="K3" s="18" t="s">
        <v>6</v>
      </c>
      <c r="L3" s="18" t="s">
        <v>68</v>
      </c>
      <c r="M3" s="46" t="s">
        <v>31</v>
      </c>
      <c r="N3" s="20" t="s">
        <v>12</v>
      </c>
      <c r="O3" s="20" t="s">
        <v>312</v>
      </c>
      <c r="P3" s="20" t="s">
        <v>313</v>
      </c>
      <c r="Q3" s="20" t="s">
        <v>314</v>
      </c>
      <c r="R3" s="322" t="s">
        <v>337</v>
      </c>
      <c r="S3" s="217" t="s">
        <v>326</v>
      </c>
      <c r="T3" s="33" t="s">
        <v>307</v>
      </c>
      <c r="U3" s="33" t="s">
        <v>308</v>
      </c>
      <c r="V3" s="33"/>
      <c r="W3" s="97"/>
    </row>
    <row r="4" spans="1:24" s="37" customFormat="1" ht="25" customHeight="1" x14ac:dyDescent="0.35">
      <c r="A4" s="98"/>
      <c r="B4" s="120">
        <v>1</v>
      </c>
      <c r="C4" s="33" t="s">
        <v>292</v>
      </c>
      <c r="D4" s="33"/>
      <c r="E4" s="33" t="s">
        <v>293</v>
      </c>
      <c r="F4" s="33"/>
      <c r="G4" s="108"/>
      <c r="H4" s="108">
        <v>0</v>
      </c>
      <c r="I4" s="108"/>
      <c r="J4" s="108">
        <v>1</v>
      </c>
      <c r="K4" s="108">
        <v>18.3</v>
      </c>
      <c r="L4" s="108">
        <v>15</v>
      </c>
      <c r="M4" s="108">
        <f>G4+J4</f>
        <v>1</v>
      </c>
      <c r="N4" s="108">
        <f>H4+I4+K4+L4</f>
        <v>33.299999999999997</v>
      </c>
      <c r="O4" s="108">
        <v>0</v>
      </c>
      <c r="P4" s="108">
        <v>1</v>
      </c>
      <c r="Q4" s="108">
        <v>0</v>
      </c>
      <c r="R4" s="323">
        <f>O4+P4+Q4</f>
        <v>1</v>
      </c>
      <c r="S4" s="218" t="s">
        <v>325</v>
      </c>
      <c r="T4" s="219">
        <v>0</v>
      </c>
      <c r="U4" s="219">
        <v>0</v>
      </c>
      <c r="V4" s="219">
        <v>0</v>
      </c>
      <c r="W4" s="98"/>
      <c r="X4" s="37" t="s">
        <v>327</v>
      </c>
    </row>
    <row r="5" spans="1:24" s="37" customFormat="1" ht="25" customHeight="1" x14ac:dyDescent="0.35">
      <c r="A5" s="98"/>
      <c r="B5" s="120">
        <v>2</v>
      </c>
      <c r="C5" s="33" t="s">
        <v>177</v>
      </c>
      <c r="D5" s="33" t="s">
        <v>119</v>
      </c>
      <c r="E5" s="33" t="s">
        <v>117</v>
      </c>
      <c r="F5" s="33" t="s">
        <v>115</v>
      </c>
      <c r="G5" s="108">
        <v>1</v>
      </c>
      <c r="H5" s="108">
        <v>9.18</v>
      </c>
      <c r="I5" s="108">
        <v>10</v>
      </c>
      <c r="J5" s="108"/>
      <c r="K5" s="108">
        <v>0</v>
      </c>
      <c r="L5" s="108"/>
      <c r="M5" s="108">
        <f>G5+J5</f>
        <v>1</v>
      </c>
      <c r="N5" s="108">
        <f>H5+I5+K5+L5</f>
        <v>19.18</v>
      </c>
      <c r="O5" s="108">
        <v>0</v>
      </c>
      <c r="P5" s="108">
        <v>4</v>
      </c>
      <c r="Q5" s="108">
        <v>0</v>
      </c>
      <c r="R5" s="323">
        <f t="shared" ref="R5:R6" si="0">O5+P5+Q5</f>
        <v>4</v>
      </c>
      <c r="S5" s="218" t="s">
        <v>324</v>
      </c>
      <c r="T5" s="219">
        <v>0</v>
      </c>
      <c r="U5" s="219">
        <v>0</v>
      </c>
      <c r="V5" s="219">
        <v>0</v>
      </c>
      <c r="W5" s="98"/>
    </row>
    <row r="6" spans="1:24" s="37" customFormat="1" ht="25" customHeight="1" x14ac:dyDescent="0.35">
      <c r="A6" s="98"/>
      <c r="B6" s="120">
        <v>3</v>
      </c>
      <c r="C6" s="33" t="s">
        <v>164</v>
      </c>
      <c r="D6" s="33" t="s">
        <v>163</v>
      </c>
      <c r="E6" s="33" t="s">
        <v>162</v>
      </c>
      <c r="F6" s="33" t="s">
        <v>161</v>
      </c>
      <c r="G6" s="108"/>
      <c r="H6" s="108">
        <v>0</v>
      </c>
      <c r="I6" s="108"/>
      <c r="J6" s="108">
        <v>1</v>
      </c>
      <c r="K6" s="108">
        <v>24.87</v>
      </c>
      <c r="L6" s="108">
        <v>5</v>
      </c>
      <c r="M6" s="108">
        <f>G6+J6</f>
        <v>1</v>
      </c>
      <c r="N6" s="108">
        <f>H6+I6+K6+L6</f>
        <v>29.87</v>
      </c>
      <c r="O6" s="108">
        <v>0</v>
      </c>
      <c r="P6" s="108">
        <v>2</v>
      </c>
      <c r="Q6" s="108"/>
      <c r="R6" s="323">
        <f t="shared" si="0"/>
        <v>2</v>
      </c>
      <c r="W6" s="98"/>
    </row>
    <row r="7" spans="1:24" s="37" customFormat="1" ht="17.5" customHeight="1" x14ac:dyDescent="0.35">
      <c r="A7" s="98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  <c r="T7" s="98"/>
      <c r="U7" s="98"/>
      <c r="V7" s="98"/>
      <c r="W7" s="98"/>
    </row>
    <row r="8" spans="1:24" s="37" customFormat="1" ht="25" customHeight="1" x14ac:dyDescent="0.35">
      <c r="A8" s="157"/>
      <c r="B8"/>
      <c r="G8"/>
      <c r="H8"/>
      <c r="I8"/>
      <c r="J8"/>
      <c r="K8"/>
      <c r="L8"/>
      <c r="M8"/>
      <c r="N8"/>
      <c r="O8"/>
      <c r="P8"/>
      <c r="Q8"/>
      <c r="R8"/>
      <c r="S8" s="157"/>
    </row>
    <row r="9" spans="1:24" s="37" customFormat="1" ht="25" customHeight="1" x14ac:dyDescent="0.35">
      <c r="A9" s="157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 s="157"/>
    </row>
    <row r="10" spans="1:24" s="37" customFormat="1" ht="25" customHeight="1" x14ac:dyDescent="0.35">
      <c r="A10" s="157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 s="157"/>
      <c r="T10" s="37" t="s">
        <v>29</v>
      </c>
    </row>
    <row r="11" spans="1:24" x14ac:dyDescent="0.35">
      <c r="A11" s="158"/>
      <c r="S11" s="158"/>
    </row>
    <row r="15" spans="1:24" x14ac:dyDescent="0.35">
      <c r="L15" t="s">
        <v>29</v>
      </c>
    </row>
  </sheetData>
  <sortState xmlns:xlrd2="http://schemas.microsoft.com/office/spreadsheetml/2017/richdata2" ref="C5:N6">
    <sortCondition descending="1" ref="M5:M6"/>
    <sortCondition ref="N5:N6"/>
  </sortState>
  <mergeCells count="4">
    <mergeCell ref="B2:F2"/>
    <mergeCell ref="G2:L2"/>
    <mergeCell ref="M2:N2"/>
    <mergeCell ref="S2:V2"/>
  </mergeCells>
  <pageMargins left="0.7" right="0.7" top="0.75" bottom="0.75" header="0.3" footer="0.3"/>
  <pageSetup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</vt:i4>
      </vt:variant>
    </vt:vector>
  </HeadingPairs>
  <TitlesOfParts>
    <vt:vector size="15" baseType="lpstr">
      <vt:lpstr>Cutting Abierto</vt:lpstr>
      <vt:lpstr>Cutting Jovenes</vt:lpstr>
      <vt:lpstr>Cutting Amateur</vt:lpstr>
      <vt:lpstr>Ranch Sorting</vt:lpstr>
      <vt:lpstr>Team Penning Abierto</vt:lpstr>
      <vt:lpstr>One Penning</vt:lpstr>
      <vt:lpstr>Breakaway</vt:lpstr>
      <vt:lpstr>Lazo Becerro Abierto</vt:lpstr>
      <vt:lpstr>Lazo Doble Amateur</vt:lpstr>
      <vt:lpstr>Lazo Doble Abierto</vt:lpstr>
      <vt:lpstr>Barriles Juniors</vt:lpstr>
      <vt:lpstr>Barriles Juvenil</vt:lpstr>
      <vt:lpstr>Barriles Abierto</vt:lpstr>
      <vt:lpstr>LISTADO DE PARTICIPANTES</vt:lpstr>
      <vt:lpstr>'Ranch Sorting'!Área_de_impresión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Michi</dc:creator>
  <cp:lastModifiedBy>Shirley Hidalgo Huertas</cp:lastModifiedBy>
  <cp:lastPrinted>2019-08-02T09:55:34Z</cp:lastPrinted>
  <dcterms:created xsi:type="dcterms:W3CDTF">2017-03-08T23:07:46Z</dcterms:created>
  <dcterms:modified xsi:type="dcterms:W3CDTF">2019-08-15T17:52:38Z</dcterms:modified>
</cp:coreProperties>
</file>